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ER\Documents\VIGENCIA 2022\Información Documentada\Formación\Formatos\"/>
    </mc:Choice>
  </mc:AlternateContent>
  <xr:revisionPtr revIDLastSave="0" documentId="13_ncr:1_{F79A4634-143F-4955-90C7-34CC1A7DA23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-FOR-08 V02" sheetId="1" r:id="rId1"/>
    <sheet name="LISTAS" sheetId="3" state="hidden" r:id="rId2"/>
    <sheet name="PDI" sheetId="4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8" i="1" l="1"/>
  <c r="Q17" i="1"/>
  <c r="Q16" i="1"/>
  <c r="R126" i="4"/>
  <c r="R125" i="4"/>
  <c r="R124" i="4"/>
  <c r="R123" i="4"/>
  <c r="R122" i="4"/>
  <c r="R120" i="4"/>
  <c r="R119" i="4"/>
  <c r="R118" i="4"/>
  <c r="R117" i="4"/>
  <c r="R116" i="4"/>
  <c r="R115" i="4"/>
  <c r="R114" i="4"/>
  <c r="R113" i="4"/>
  <c r="F113" i="4"/>
  <c r="R112" i="4"/>
  <c r="R111" i="4"/>
  <c r="R110" i="4"/>
  <c r="R109" i="4"/>
  <c r="R108" i="4"/>
  <c r="R107" i="4"/>
  <c r="R106" i="4"/>
  <c r="R105" i="4"/>
  <c r="R104" i="4"/>
  <c r="R103" i="4"/>
  <c r="R102" i="4"/>
  <c r="R101" i="4"/>
  <c r="R100" i="4"/>
  <c r="R99" i="4"/>
  <c r="R98" i="4"/>
  <c r="R97" i="4"/>
  <c r="R96" i="4"/>
  <c r="R95" i="4"/>
  <c r="R94" i="4"/>
  <c r="R93" i="4"/>
  <c r="R92" i="4"/>
  <c r="R91" i="4"/>
  <c r="F91" i="4"/>
  <c r="R90" i="4"/>
  <c r="R89" i="4"/>
  <c r="R88" i="4"/>
  <c r="R87" i="4"/>
  <c r="R86" i="4"/>
  <c r="R85" i="4"/>
  <c r="R84" i="4"/>
  <c r="R83" i="4"/>
  <c r="R82" i="4"/>
  <c r="R81" i="4"/>
  <c r="R80" i="4"/>
  <c r="R79" i="4"/>
  <c r="R78" i="4"/>
  <c r="R77" i="4"/>
  <c r="R76" i="4"/>
  <c r="R75" i="4"/>
  <c r="R74" i="4"/>
  <c r="R73" i="4"/>
  <c r="R72" i="4"/>
  <c r="R71" i="4"/>
  <c r="R70" i="4"/>
  <c r="R69" i="4"/>
  <c r="R68" i="4"/>
  <c r="R67" i="4"/>
  <c r="R66" i="4"/>
  <c r="R65" i="4"/>
  <c r="R64" i="4"/>
  <c r="R63" i="4"/>
  <c r="R62" i="4"/>
  <c r="R61" i="4"/>
  <c r="R60" i="4"/>
  <c r="R59" i="4"/>
  <c r="R58" i="4"/>
  <c r="R57" i="4"/>
  <c r="R56" i="4"/>
  <c r="R55" i="4"/>
  <c r="R54" i="4"/>
  <c r="R53" i="4"/>
  <c r="R52" i="4"/>
  <c r="R51" i="4"/>
  <c r="R50" i="4"/>
  <c r="R49" i="4"/>
  <c r="R48" i="4"/>
  <c r="R47" i="4"/>
  <c r="R46" i="4"/>
  <c r="R45" i="4"/>
  <c r="R44" i="4"/>
  <c r="R43" i="4"/>
  <c r="R42" i="4"/>
  <c r="R41" i="4"/>
  <c r="R40" i="4"/>
  <c r="R39" i="4"/>
  <c r="R38" i="4"/>
  <c r="R37" i="4"/>
  <c r="R36" i="4"/>
  <c r="R35" i="4"/>
  <c r="R34" i="4"/>
  <c r="R33" i="4"/>
  <c r="R32" i="4"/>
  <c r="R31" i="4"/>
  <c r="R30" i="4"/>
  <c r="R29" i="4"/>
  <c r="R28" i="4"/>
  <c r="R27" i="4"/>
  <c r="R26" i="4"/>
  <c r="R25" i="4"/>
  <c r="R24" i="4"/>
  <c r="R23" i="4"/>
  <c r="R22" i="4"/>
  <c r="R21" i="4"/>
  <c r="R20" i="4"/>
  <c r="R19" i="4"/>
  <c r="R18" i="4"/>
  <c r="R17" i="4"/>
  <c r="F17" i="4"/>
  <c r="R16" i="4"/>
  <c r="R15" i="4"/>
  <c r="F15" i="4"/>
  <c r="R14" i="4"/>
  <c r="R13" i="4"/>
  <c r="R12" i="4"/>
  <c r="R11" i="4"/>
  <c r="R10" i="4"/>
  <c r="R9" i="4"/>
  <c r="R8" i="4"/>
  <c r="R7" i="4"/>
  <c r="R6" i="4"/>
  <c r="R5" i="4"/>
  <c r="R4" i="4"/>
  <c r="R3" i="4"/>
  <c r="R2" i="4"/>
  <c r="U18" i="1"/>
  <c r="U17" i="1"/>
  <c r="U16" i="1"/>
  <c r="U15" i="1"/>
  <c r="Q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ISER</author>
  </authors>
  <commentList>
    <comment ref="R13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ISER:</t>
        </r>
        <r>
          <rPr>
            <sz val="9"/>
            <color indexed="81"/>
            <rFont val="Tahoma"/>
            <charset val="1"/>
          </rPr>
          <t xml:space="preserve">
Detallar los resultados frente a la obtención de las metas propuestas, en caso de que la meta no se cumpla relacionar las causas que llevaron al no cumplimiento</t>
        </r>
      </text>
    </comment>
    <comment ref="V13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ISER:</t>
        </r>
        <r>
          <rPr>
            <sz val="9"/>
            <color indexed="81"/>
            <rFont val="Tahoma"/>
            <charset val="1"/>
          </rPr>
          <t xml:space="preserve">
Las acciones correctivas se deberán relacionar cuando el cumplimiento de la meta sea inferior al 70%, para lo cual se retomarán las acciones en el siguiente plan. </t>
        </r>
      </text>
    </comment>
  </commentList>
</comments>
</file>

<file path=xl/sharedStrings.xml><?xml version="1.0" encoding="utf-8"?>
<sst xmlns="http://schemas.openxmlformats.org/spreadsheetml/2006/main" count="780" uniqueCount="479">
  <si>
    <t>Eje</t>
  </si>
  <si>
    <t>Línea</t>
  </si>
  <si>
    <t>Meta</t>
  </si>
  <si>
    <t>INDICADOR</t>
  </si>
  <si>
    <t>% Presupuesto ejectutado</t>
  </si>
  <si>
    <t>Fecha de Aprobación</t>
  </si>
  <si>
    <t>Denominación del Programa</t>
  </si>
  <si>
    <t>Facultad</t>
  </si>
  <si>
    <t xml:space="preserve">Lugar de Desarrollo </t>
  </si>
  <si>
    <t>Modalidad del programa</t>
  </si>
  <si>
    <t>FORMATO</t>
  </si>
  <si>
    <t>PLAN DE TRABAJO ANUAL DE PROGRAMA ACADÉMICO</t>
  </si>
  <si>
    <t>Página: 1 de 1</t>
  </si>
  <si>
    <t>Código: F-FOR-08</t>
  </si>
  <si>
    <t>Versión: 02</t>
  </si>
  <si>
    <t>Fecha: 18/01/2022</t>
  </si>
  <si>
    <t>PDI</t>
  </si>
  <si>
    <t>OTRAS FUENTES INTERNAS</t>
  </si>
  <si>
    <t>Decreto 1330 de 2019</t>
  </si>
  <si>
    <t>PROYECTOS O ACCIONES PARA LA VIGENCIA</t>
  </si>
  <si>
    <t>SEGUIMIENTO Y EVALUACIÓN</t>
  </si>
  <si>
    <t>Linea</t>
  </si>
  <si>
    <t>Programa</t>
  </si>
  <si>
    <t>Fuente</t>
  </si>
  <si>
    <t>PROYECTOS O ACCIONES</t>
  </si>
  <si>
    <t>Fecha de inicio</t>
  </si>
  <si>
    <t>Fecha de finalización</t>
  </si>
  <si>
    <t>Responsables</t>
  </si>
  <si>
    <t>RECURSOS REQUERIDOS</t>
  </si>
  <si>
    <t>Resultado obtenido del indicador</t>
  </si>
  <si>
    <t>Porcentaje de cumplimiento</t>
  </si>
  <si>
    <t>Descripción del avance obtenido</t>
  </si>
  <si>
    <t>Medios de verificación o soportes</t>
  </si>
  <si>
    <t>Presupuesto ejecutado</t>
  </si>
  <si>
    <t>Nombre del indicador</t>
  </si>
  <si>
    <t>Fórmula del indicador</t>
  </si>
  <si>
    <t>Linea base</t>
  </si>
  <si>
    <t>Presupuesto estimado</t>
  </si>
  <si>
    <t>Tipo de recurso o requisito</t>
  </si>
  <si>
    <t>Eje 1 Formación Rural para el Desarrollo Humano</t>
  </si>
  <si>
    <t>Línea Estratégica 1 Acreditación de Programas e Institucional de Alta Calidad</t>
  </si>
  <si>
    <t>P4. Acreditación de alta calidad institucional y de programas académicos</t>
  </si>
  <si>
    <t>Aseguramiento Interno de la Calidad - Vicerrectoría Académica</t>
  </si>
  <si>
    <t>P5. Fortalecimiento de los resultados de las pruebas Saber TyT</t>
  </si>
  <si>
    <t>1.1.5.01 Puntos adicionales frente al promedio nacional obtenido en las pruebas saber TyT</t>
  </si>
  <si>
    <t>Diferencia entre la media nacional y la media de programas + 2 puntos</t>
  </si>
  <si>
    <t>1.1.5.02 Eficacia de implementación de mecanismos para el fortalecimiento de las competencias en las pruebas Saber TyT</t>
  </si>
  <si>
    <t>Número de actividades realizadas semestralmente / Número de actividades planificadas *100</t>
  </si>
  <si>
    <t>Línea Estratégica 2 Oferta de programas de pregrado y posgrado (Educación superior y ETDH) con excelencia y pertinencia rural</t>
  </si>
  <si>
    <t>P6. Aumento del número de estudiantes matriculados por año</t>
  </si>
  <si>
    <t>1.2.6.01 Estudiantes matriculados anualmente</t>
  </si>
  <si>
    <t>Sumatoria anual de los estudiantes matriculados en programas TyT a nivel de pregrado, posgrado y ETDH</t>
  </si>
  <si>
    <t>Vicerrectoría Académica - Facultades</t>
  </si>
  <si>
    <t>N/A</t>
  </si>
  <si>
    <t>P7. Consolidación de oferta educativa rural</t>
  </si>
  <si>
    <t>1.2.7.01 Programas TyT a nivel de pregrado (Educación superior) y ETDH</t>
  </si>
  <si>
    <t xml:space="preserve">Número de programas académicos de pregrado del ISER en el sistema de educación superior y en el sistema de formación para el trabajo y el desarrollo humano                        </t>
  </si>
  <si>
    <t>Vicerrectoría Académica - Facultades - Extensión</t>
  </si>
  <si>
    <t>Condición de Calidad de Programa</t>
  </si>
  <si>
    <t>Acciones correctivas o de mejora</t>
  </si>
  <si>
    <t>OTRO</t>
  </si>
  <si>
    <t>Indicadores</t>
  </si>
  <si>
    <t>FUENTE</t>
  </si>
  <si>
    <t>P1. Cultura de la autoevaluación</t>
  </si>
  <si>
    <t>1.1.1.01 Porcentaje de participación de los estamentos en los procesos de autoevaluación</t>
  </si>
  <si>
    <t>Talento Humano</t>
  </si>
  <si>
    <t>Direccionamiento Estratégico</t>
  </si>
  <si>
    <t>Eje 2 Apostando por la Extensión</t>
  </si>
  <si>
    <t>P2. Implementación de herramientas para el monitoreo y seguimiento de procesos de autoevaluación</t>
  </si>
  <si>
    <t>1.1.1.02 Porcentaje de implementación de las políticas que promuevan los procesos de autoevaluación, autorregulación y mejoramiento</t>
  </si>
  <si>
    <t>Eje 3 Investigar en el Instituto</t>
  </si>
  <si>
    <t>Línea Estratégica 3 Formación y capacitación profesoral</t>
  </si>
  <si>
    <t>P3. Fortalecimiento del sistema interno de aseguramiento de la calidad</t>
  </si>
  <si>
    <t>1.1.2.01 Porcentaje de implementación de las herramientas de monitoreo y seguimiento a los procesos de autoevaluación</t>
  </si>
  <si>
    <t>Eje 4 Bienestar en la Comunidad Educativa</t>
  </si>
  <si>
    <t>Línea Estratégica 4 Actualización y modernización curricular</t>
  </si>
  <si>
    <t>1.1.2.02 Porcentaje de procesos de autoevaluación subidos a las plataformas</t>
  </si>
  <si>
    <t>Eje 5 Gestión estratégica, administrativa y financiera</t>
  </si>
  <si>
    <t>Línea Estratégica 5 Extensión académica</t>
  </si>
  <si>
    <t>1.1.3.01 Porcentaje de cumplimiento de los procesos de autoevaluación y planes de mejoramiento</t>
  </si>
  <si>
    <t>Eje 6 Desarrollo de la infraestructura física, tecnológica y medios educativos</t>
  </si>
  <si>
    <t>Línea Estratégica 6 Extensión Social</t>
  </si>
  <si>
    <t>1.1.3.02 Porcentaje de ejecución de los planes de inversión de los programas académicos</t>
  </si>
  <si>
    <t>Línea Estratégica 7 Extensión Económica</t>
  </si>
  <si>
    <t>1.1.4.01 Programas acreditados</t>
  </si>
  <si>
    <t>Línea Estratégica 8 Graduados</t>
  </si>
  <si>
    <t>P8. Regionalización de la oferta educativa rural</t>
  </si>
  <si>
    <t>1.1.4.02 Acreditación institucional de alta calidad</t>
  </si>
  <si>
    <t>Investigación</t>
  </si>
  <si>
    <t>Línea Estratégica 9 Internacionalización</t>
  </si>
  <si>
    <t>P9. Diseño de ambientes virtuales de aprendizaje/medios educativos a distancia</t>
  </si>
  <si>
    <t>Extensión</t>
  </si>
  <si>
    <t>Línea Estratégica 10 Gestión de la Investigación</t>
  </si>
  <si>
    <t>P10. Profesor Disciplinar</t>
  </si>
  <si>
    <t>Bienestar Institucional</t>
  </si>
  <si>
    <t>Línea Estratégica 11 Gestión de la formación en y para la investigación</t>
  </si>
  <si>
    <t>P11. Profesor Innovador</t>
  </si>
  <si>
    <t>Línea Estratégica 12 Gestión de proyectos y productos de investigación</t>
  </si>
  <si>
    <t>P12. Profesor Pedagógico</t>
  </si>
  <si>
    <t>Línea Estratégica 13 Bienestar Formativo</t>
  </si>
  <si>
    <t>P13. Profesor Mundial Global</t>
  </si>
  <si>
    <t>1.2.7.02 Programas TyT a nivel de posgrado</t>
  </si>
  <si>
    <t>Línea Estratégica 14 Bienestar Reflexivo</t>
  </si>
  <si>
    <t>P14. Profesor Tecnológico</t>
  </si>
  <si>
    <t>1.2.8.01 Tasa de regionalización en municipios del departamento desarrollando los programas (Educación superior y ETDH)</t>
  </si>
  <si>
    <t>Línea Estratégica 15 Bienestar Extensivo</t>
  </si>
  <si>
    <t>P15. Profesor Ciudadano</t>
  </si>
  <si>
    <t>1.2.9.01 Cursos diseñados por año</t>
  </si>
  <si>
    <t>Línea Estratégica 16 Bienestar social laboral</t>
  </si>
  <si>
    <t>P16. Modernización curricular de los programas académicos</t>
  </si>
  <si>
    <t>1.3.10.01 Proporción de profesores tiempo completo de planta con maestría</t>
  </si>
  <si>
    <t>Línea Estratégica 17 Modelo Integrado de Planeación y Gestión (MIPG)</t>
  </si>
  <si>
    <t>P17. Implementación del sistema de información de monitoreo y seguimiento para el desarrollo curricular</t>
  </si>
  <si>
    <t>1.3.10.02 Profesores certificados por programas especializados mundialmente</t>
  </si>
  <si>
    <t>Control Interno de Gestión</t>
  </si>
  <si>
    <t>Línea Estratégica 18 Gestión Estratégica del Talento Humano</t>
  </si>
  <si>
    <t>P18. Prácticas académicas y profesionales</t>
  </si>
  <si>
    <t>1.3.10.03 Cursos-simposios-seminarios-talleres-diplomados del área del conocimiento con participación de profesores de los programas académicos</t>
  </si>
  <si>
    <t>Línea Estratégica 19 Sistemas Integrados de Gestión</t>
  </si>
  <si>
    <t>P19. Educación Continuada</t>
  </si>
  <si>
    <t>1.3.10.04 Productos de extensión y/o investigación por cada proceso de formación y capacitación financiado con recursos institucionales</t>
  </si>
  <si>
    <t>Línea Estratégica 20 Gestión documental</t>
  </si>
  <si>
    <t>P20. Proyectos solidarios</t>
  </si>
  <si>
    <t>1.3.11.01 Proporción de profesores tiempo completo de planta con doctorado</t>
  </si>
  <si>
    <t>Línea Estratégica 21 Estrategias de mercadeo y comunicaciones</t>
  </si>
  <si>
    <t>P21. Prestación de servicios de consultoría, asistencia técnica y asesorías por parte de los programas</t>
  </si>
  <si>
    <t>1.3.11.02 Cursos-simposios-seminarios-talleres-diplomados de I+D+i con participación de profesores de los diferentes programas académicos</t>
  </si>
  <si>
    <t>Línea Estratégica 22 Sistema de Control Interno de Gestión - MECI</t>
  </si>
  <si>
    <t>P22. Política institucional de Graduados</t>
  </si>
  <si>
    <t>1.3.12.01 Profesores formados pedagógicamente a través del diplomado de formación TyT</t>
  </si>
  <si>
    <t xml:space="preserve">Línea Estratégica 23 Fortalecimiento de la infraestructura física </t>
  </si>
  <si>
    <t>P23. Programa Institucional de Graduados</t>
  </si>
  <si>
    <t>1.3.12.02 Actualización pedagógica a los profesores de la institución</t>
  </si>
  <si>
    <t>Línea Estratégica 24 Dotación de la infraestructura física</t>
  </si>
  <si>
    <t>P24. Actualización de la política de Internacionalización</t>
  </si>
  <si>
    <t>1.3.12.03 Evaluación pedagógica y didáctica a los profesores</t>
  </si>
  <si>
    <t>Línea Estratégica 25 Modernización del parque automotor y herramientas agrícolas</t>
  </si>
  <si>
    <t>P25. Plan Estratégico Institucional de Internacionalización</t>
  </si>
  <si>
    <t>1.3.12.04 Escuela de formación profesoral institucional creada</t>
  </si>
  <si>
    <t>Línea Estratégica 26 Eficiencia energética</t>
  </si>
  <si>
    <t>P26. Fortalecimiento y consolidación grupos de investigación</t>
  </si>
  <si>
    <t>1.3.12.05 Profesores formados/capacitados en competencias y resultados de aprendizaje</t>
  </si>
  <si>
    <t>Línea Estratégica 27 Dotación Bibliotecaria</t>
  </si>
  <si>
    <t>P27. Fortalecimiento de la investigación formativa</t>
  </si>
  <si>
    <t>1.3.12.06 Profesores capacitados en el diseño de instrumentos de evaluación</t>
  </si>
  <si>
    <t>Línea Estratégica 28 Fortalecimiento de los sistemas de información institucional</t>
  </si>
  <si>
    <t>P28. Fortalecimiento de la producción científica de la institución</t>
  </si>
  <si>
    <t>1.3.13.01 Profesores de tiempo completo y medio tiempo con nivel de ingles B2</t>
  </si>
  <si>
    <t>Línea Estratégica 29 Fortalecimiento de las herramientas digitales como apoyo al proceso de enseñanza y aprendizaje</t>
  </si>
  <si>
    <t>P29. Programa de fortalecimiento de habilidades para la vida y sentido de pertenencia institucional</t>
  </si>
  <si>
    <t>1.3.13.02 Profesores de tiempo completo y medio tiempo con pruebas de inglés reconocidas internacionalmente</t>
  </si>
  <si>
    <t>Línea Estratégica 30 Fortalecimiento del campus tecnológico y acceso a internet</t>
  </si>
  <si>
    <t>P30. Fortalecimiento de programas de promoción y prevención</t>
  </si>
  <si>
    <t>1.3.13.03 Cursos de competencias en inglés a los diferentes programas</t>
  </si>
  <si>
    <t>P31. Promoción socioeconómica</t>
  </si>
  <si>
    <t>1.3.14.01 Profesores formados en el uso de las TIC institucionales</t>
  </si>
  <si>
    <t>P32. Recreación, deportes y cultura</t>
  </si>
  <si>
    <t>1.3.14.02 Profesores de TC y MT formados en el uso de herramientas TIC para la enseñanza-aprendizaje</t>
  </si>
  <si>
    <t>P33. Política de permanencia y graduación</t>
  </si>
  <si>
    <t>1.3.14.03 Profesores de TC y MT formados en el uso de herramientas TAP TED para la enseñanza-aprendizaje</t>
  </si>
  <si>
    <t>P34. Investigación en bienestar</t>
  </si>
  <si>
    <t>1.3.15.01 Profesores del Instituto formados como consejeros integrales para la ciudadanía</t>
  </si>
  <si>
    <t>P35. Programa de Bienestar Extensivo</t>
  </si>
  <si>
    <t>1.3.15.02 Profesores del Instituto capacitados en diferentes cursos para la ciudadanía</t>
  </si>
  <si>
    <t>P36. Calidad de vida laboral, protección y servicios sociales</t>
  </si>
  <si>
    <t>1.3.15.03 Actividad de extensión solidaria rural por programa académico en compañía de los profesores del Instituto</t>
  </si>
  <si>
    <t>P37. Consolidar la implementación del Modelo Integrado de Planeación y Gestión a través de las diferentes políticas</t>
  </si>
  <si>
    <t>1.3.15.04 Profesores del Instituto investigadores/extensionistas en multiculturalidad</t>
  </si>
  <si>
    <t>P38. Fortalecimiento de la Política de Gestión Estratégica del Talento Humano</t>
  </si>
  <si>
    <t>1.3.15.05 Productos de extensión que fortalezcan la identidad institucional en acompañamiento con los profesores del Instituto</t>
  </si>
  <si>
    <t>P39. Rediseño de la estructura organizacional de la institución</t>
  </si>
  <si>
    <t>1.3.15.06 Aplicación de herramientas mentoring que mejoren el ambiente de trabajo, la eficiencia, la eficacia y el liderazgo de los profesores del Instituto</t>
  </si>
  <si>
    <t>P40. Implementación y mantenimiento de un sistema integrado de gestión basado en NTC ISO 9001, 14001 y 45001</t>
  </si>
  <si>
    <t>1.3.15.07 Seguimiento motivacional a los procesos de desarrollo profesoral en el Instituto</t>
  </si>
  <si>
    <t>P.41 Implementación de la NTC ISO 21001</t>
  </si>
  <si>
    <t>1.4.16.01 Programas académicos modernizados curricularmente</t>
  </si>
  <si>
    <t>P42. Implementación de la NTC ISO 26000</t>
  </si>
  <si>
    <t>1.4.17.01 Porcentaje de implementación del sistema de información para el monitoreo y seguimiento curricular</t>
  </si>
  <si>
    <t>P43. Actualización e implementación del Plan Institucional de Archivo - PINAR</t>
  </si>
  <si>
    <t>2.5.18.01 Proporción de estudiantes con prácticas profesionales realizadas</t>
  </si>
  <si>
    <t>P44. Consolidación del Plan de Mercadeo Institucional</t>
  </si>
  <si>
    <t>2.5.18.02 Proporción de prácticas académicas realizadas</t>
  </si>
  <si>
    <t xml:space="preserve">P45. Posicionamiento de la imagen institucional </t>
  </si>
  <si>
    <t>2.5.18.03 Cantidad de estudiantes y profesores por cada salida académica</t>
  </si>
  <si>
    <t>P46. Fortalecimiento del Sistema de Control Interno</t>
  </si>
  <si>
    <t>2.5.18.04 Porcentaje de ejecución de convenios para prácticas</t>
  </si>
  <si>
    <t>P47. Elaboración de estudios y diseños de la infraestructura física</t>
  </si>
  <si>
    <t>2.5.19.01 Portafolio de productos de educación continuada aprobado</t>
  </si>
  <si>
    <t>P48. Modernización de la infraestructura física</t>
  </si>
  <si>
    <t>2.5.19.02 Estamentos participantes en la educación continuada diseñada por la institución</t>
  </si>
  <si>
    <t>P49. Modernización de infraestructura física como soporte a la acreditación de programas</t>
  </si>
  <si>
    <t>2.6.20.01 Proyectos ejecutados con participación del sector social y productivo</t>
  </si>
  <si>
    <t>P50. Adquisición de un bien inmueble para la ampliación de la oferta académica</t>
  </si>
  <si>
    <t>2.6.20.02 Impacto de los proyectos en el sector social y productivo</t>
  </si>
  <si>
    <t>P51. Modernización de los espacios físicos de las granjas</t>
  </si>
  <si>
    <t>2.6.20.03 Estudiantes vinculados a servicio social</t>
  </si>
  <si>
    <t>P52. Certificación de los laboratorios y las granjas institucionales</t>
  </si>
  <si>
    <t>2.7.21.01 Proporción de servicios prestados por parte de los programas</t>
  </si>
  <si>
    <t>P53. Dotación de espacios como soporte a la acreditación de programas</t>
  </si>
  <si>
    <t>2.7.22.01 Política aprobada por el Consejo Directivo</t>
  </si>
  <si>
    <t>P54. Dotación de espacios para el desarrollo de actividades administrativas</t>
  </si>
  <si>
    <t>2.8.23.01 Programa aprobado por el Consejo Directivo</t>
  </si>
  <si>
    <t>P55. Modernización del parque automotor</t>
  </si>
  <si>
    <t>2.8.23.02 Porcentaje de cumplimiento del programa Institucional de Egresados</t>
  </si>
  <si>
    <t>P56. Modernización de herramientas agrícolas</t>
  </si>
  <si>
    <t>2.9.24.01 Política actualizada por el Consejo Directivo</t>
  </si>
  <si>
    <t>P57. Modernización del sistema de redes eléctricas</t>
  </si>
  <si>
    <t>2.9.25.01 Porcentaje de cumplimiento del plan estratégico institucional de internacionalización</t>
  </si>
  <si>
    <t>P58. Uso de energías alternativas</t>
  </si>
  <si>
    <t>3.10.26.01 Grupos de investigación categorizados por el Sistema Nacional de Ciencia, Tecnología e Innovación</t>
  </si>
  <si>
    <t>P59. Dotación bibliotecaria como soporte a los programas académicos</t>
  </si>
  <si>
    <t>3.10.26.02 Investigadores categorizados por  el Sistema Nacional de Ciencia, Tecnología e Innovación</t>
  </si>
  <si>
    <t>P60. Implementación y fortalecimiento de los sistemas de información como apoyo a los diferentes procesos institucionales</t>
  </si>
  <si>
    <t>3.11.27.01 Estudiantes cualificados en temáticas de investigación</t>
  </si>
  <si>
    <t>P61.Renovación y adquisición de libros digitales para los programas académicos de la institución</t>
  </si>
  <si>
    <t>3.11.27.02 Porcentaje de avance de las actividades en la condición de investigación en el plan de trabajo anual de cada programa académico</t>
  </si>
  <si>
    <t>P62. Renovación y adquisición de simuladores especializados para los programas académicos institucionales</t>
  </si>
  <si>
    <t>3.12.28.01 Incremento de productos reconocidos por el Sistema Nacional de Ciencia, Tecnología e Innovación</t>
  </si>
  <si>
    <t>P63. Fortalecimiento y consolidación de la plataforma MINERVA-ISER</t>
  </si>
  <si>
    <t>3.12.28.02 Proyectos generados que den solución al sector social y productivo del país</t>
  </si>
  <si>
    <t>P64. Fortalecimiento de las aulas con herramientas para video conferencias</t>
  </si>
  <si>
    <t>4.13.29.01 Porcentaje de participación de estudiantes, graduados, administrativos y profesores en el programa</t>
  </si>
  <si>
    <t>P65. Renovación y adquisición de las bases de datos para los programas académicos de la institución</t>
  </si>
  <si>
    <t>4.13.30.01 Porcentaje de estudiantes, administrativos y profesores beneficiados por los programas de PyP</t>
  </si>
  <si>
    <t>P66. ISER hacia la virtualidad</t>
  </si>
  <si>
    <t>4.13.31.01 Estudiantes beneficiarios del servicio residencias estudiantiles</t>
  </si>
  <si>
    <t>P67. Fortalecimiento de los sistemas de interconectividad</t>
  </si>
  <si>
    <t>4.13.31.02 Estudiantes beneficiarios del subsidio de alimentación</t>
  </si>
  <si>
    <t>P68. Implementación de herramientas tecnológicas para el control del préstamo de equipos tecnológicos, libros, equipos especializados  y demás recursos educativos</t>
  </si>
  <si>
    <t>4.13.32.01 Beneficiados de los programas de recreación, deporte y cultura</t>
  </si>
  <si>
    <t>P69. Fortalecimiento de las herramientas TIC como apoyo a los procesos institucionales y programas académicos</t>
  </si>
  <si>
    <t>4.13.33.01 Porcentaje de cumplimiento del programa de permanencia</t>
  </si>
  <si>
    <t>4.13.33.02 Tasa de deserción institucional anual</t>
  </si>
  <si>
    <t>4.13.33.03 Índice de la variación de la graduación estudiantil</t>
  </si>
  <si>
    <t>4.14.34.01 Proyectos de investigación ejecutados desde bienestar</t>
  </si>
  <si>
    <t>4.15.35.01 Porcentaje de ejecución del programa de bienestar extensivo</t>
  </si>
  <si>
    <t>4.16.36.01 Porcentaje de la medición del clima laboral</t>
  </si>
  <si>
    <t>4.16.36.02 Porcentaje de ejecución del Plan de Bienestar Social Laboral, Estímulos e Incentivos</t>
  </si>
  <si>
    <t>5.17.37.01 Índice de Desempeño Institucional</t>
  </si>
  <si>
    <t>5.18.38.01 Porcentaje de ejecución de la Política de Gestión Estratégica del Talento Humano</t>
  </si>
  <si>
    <t>5.18.39.01 Porcentaje de avance en el rediseño de la estructura organizacional</t>
  </si>
  <si>
    <t>5.18.39.02 Estudios de cargas laborales realizados</t>
  </si>
  <si>
    <t>5.18.39.03 Porcentaje de cumplimiento del Plan de Vinculación Docente</t>
  </si>
  <si>
    <t>5.19.40.01 Mantenimiento de la certificación del SGC basado en NTC ISO 9001</t>
  </si>
  <si>
    <t>5.19.40.02 Mantenimiento de la certificación del SGA basado en NTC ISO 14001</t>
  </si>
  <si>
    <t>5.19.40.03 Mantenimiento de la certificación del SG-SST basado en NTC ISO 45001</t>
  </si>
  <si>
    <t>5.19.41.01 Porcentaje de implementación de la NTC ISO 21001</t>
  </si>
  <si>
    <t>5.19.42.01 Porcentaje de implementación de la NTC ISO 26000</t>
  </si>
  <si>
    <t>5.20.43.01 Porcentaje de actualización del Plan Institucional de Archivos -  PINAR</t>
  </si>
  <si>
    <t>5.20.43.02 Porcentaje de implementación del Plan Institucional de Archivo -PINAR</t>
  </si>
  <si>
    <t>5.21.44.01 Porcentaje del cumplimiento del Plan de Mercadeo Institucional</t>
  </si>
  <si>
    <t>5.21.45.01 Porcentaje de cumplimiento de los lineamientos de la Ley 1712 de 2014</t>
  </si>
  <si>
    <t>5.21.45.02 Seguidores en redes sociales</t>
  </si>
  <si>
    <t>5.21.45.03 Porcentaje de cumplimiento del Plan Estratégico de Comunicación</t>
  </si>
  <si>
    <t>5.22.46.01 Resultado de la evaluación del MECI conforme al FURAG</t>
  </si>
  <si>
    <t>6.23.47.01 Levantamiento de planos estructurales realizado</t>
  </si>
  <si>
    <t>6.23.47.02 Levantamiento de planos eléctricos realizado</t>
  </si>
  <si>
    <t>6.23.47.03 Levantamiento de planos hidráulicos realizados</t>
  </si>
  <si>
    <t>6.23.47.04 Levantamiento de planos arquitectónicos</t>
  </si>
  <si>
    <t>6.23.47.05 Estudio de suelos elaborado</t>
  </si>
  <si>
    <t>6.23.47.06 Estudio de sismo resistencia elaborado</t>
  </si>
  <si>
    <t>6.23.48.01 Porcentaje de ejecución del plan de renovación de infraestructura física</t>
  </si>
  <si>
    <t>6.23.49.01 Proyectos ejecutados por año</t>
  </si>
  <si>
    <t>6.23.50.01 Bien inmueble adquirido</t>
  </si>
  <si>
    <t>6.23.51.01 Porcentaje de ejecución de los proyectos</t>
  </si>
  <si>
    <t>6.23.52.01 Certificaciones obtenidas</t>
  </si>
  <si>
    <t>6.24.53.01 Proyectos ejecutados por año</t>
  </si>
  <si>
    <t>6.24.54.01 Proyectos ejecutados por año</t>
  </si>
  <si>
    <t>6.25.55.01 Vehículos adquiridos</t>
  </si>
  <si>
    <t>6.25.56.01 Maquinaria adquirida</t>
  </si>
  <si>
    <t>6.26.57.01 Porcentaje del sistema modernizado</t>
  </si>
  <si>
    <t>6.26.58.01 Proyectos ejecutados relacionados con el uso de energías alternativas</t>
  </si>
  <si>
    <t>6.27.59.01 Recursos bibliográficos disponibles</t>
  </si>
  <si>
    <t>6.27.59.02 Revistas especializadas</t>
  </si>
  <si>
    <t>6.28.60.01 Sistemas de información en uso por cada proceso institucional</t>
  </si>
  <si>
    <t>6.29.61.01 Libros digitales adquiridos</t>
  </si>
  <si>
    <t>6.29.61.02 Porcentaje de libros en uso</t>
  </si>
  <si>
    <t>6.29.62.01 Programas académicos con mínimo un simulador</t>
  </si>
  <si>
    <t>6.29.63.01 Utilización de la plataforma MINERVA-ISER</t>
  </si>
  <si>
    <t>6.29.64.01 Porcentaje de aulas de clase con sistema para video conferencia</t>
  </si>
  <si>
    <t>6.29.65.01 Bases de datos adquiridas</t>
  </si>
  <si>
    <t>6.29.65.02 Porcentaje de uso de las bases de datos</t>
  </si>
  <si>
    <t>6.29.66.01 Equipo interdisciplinario conformado</t>
  </si>
  <si>
    <t>6.29.66.02 Objetos virtuales desarrollados</t>
  </si>
  <si>
    <t>6.30.67.01 Campus Institucional con cobertura en un 100% de conexión a internet estable y con un manejo del ancho de banda óptimo</t>
  </si>
  <si>
    <t>6.30.68.01 Herramientas TIC implementadas</t>
  </si>
  <si>
    <t>6.30.68.02 Porcentaje de uso de las herramientas</t>
  </si>
  <si>
    <t>6.30.69.01 Porcentaje de renovación y dotación de las herramientas TIC como apoyo al área administrativa y académica</t>
  </si>
  <si>
    <t>Plan de Mejoramiento Programa</t>
  </si>
  <si>
    <t>Proyección de condiciones de calidad</t>
  </si>
  <si>
    <t>CONDICIONES DE PROGRAMA</t>
  </si>
  <si>
    <t>CONDICIÓN DE CALIDAD 1. DENOMINACIÓN</t>
  </si>
  <si>
    <t>CONDICIÓN DE CALIDAD 2. JUSTIFICACIÓN</t>
  </si>
  <si>
    <t>CONDICIÓN DE CALIDAD 3. ASPECTOS CURRICULARES</t>
  </si>
  <si>
    <t>CONDICIÓN DE CALIDAD 4. ORGANIZACIÓN DE LAS ACTIVIDADES ACADÉMICAS Y PROCESO FORMATIVO</t>
  </si>
  <si>
    <t>CONDICIÓN DE CALIDAD 5. INVESTIGACIÓN, INNOVACIÓN Y/O CREACIÓN ARTÍSTICA Y CULTURAL</t>
  </si>
  <si>
    <t>CONDICIÓN DE CALIDAD 6. RELACIÓN CON EL SECTOR EXTERNO</t>
  </si>
  <si>
    <t>CONDICIÓN DE CALIDAD 7. PROFESORES</t>
  </si>
  <si>
    <t>CONDICIÓN DE CALIDAD 8. MEDIOS EDUCATIVOS</t>
  </si>
  <si>
    <t>CONDICIÓN DE CALIDAD 9. INFRAESTRUCTURA FÍSICA Y TECNOLÓGICA</t>
  </si>
  <si>
    <t>Programa de inversión</t>
  </si>
  <si>
    <t>Fórmula del cálculo</t>
  </si>
  <si>
    <t>Línea base</t>
  </si>
  <si>
    <t>Acumulativo/Anual</t>
  </si>
  <si>
    <t>Meta Total</t>
  </si>
  <si>
    <t>Eje 1
Formación Rural para el Desarrollo Humano</t>
  </si>
  <si>
    <t>Línea Estratégica 1
Acreditación de Programas e Institucional de Alta Calidad</t>
  </si>
  <si>
    <t>Número de personas capacitadas / Número de personas que conforman la comunidad académica</t>
  </si>
  <si>
    <t>Anual</t>
  </si>
  <si>
    <t>Aseguramiento Interno de la Calidad</t>
  </si>
  <si>
    <t>Políticas implementadas / Políticas aprobadas *100</t>
  </si>
  <si>
    <t xml:space="preserve">Número de herramientas implementadas / Número de herramientas planificadas * 100 </t>
  </si>
  <si>
    <t>Acumulativo</t>
  </si>
  <si>
    <t>Aseguramiento Interno de la Calidad - GTIC</t>
  </si>
  <si>
    <t>Número de procesos de autoevalaución realizados en la plataforma / Número de procesos de autoevalaución planificados anualmente *100</t>
  </si>
  <si>
    <t>Número de activiades realizadas en el proceso de autoevalaución / Número de actividades planificadas durante el proceso de Autoevalaución *100</t>
  </si>
  <si>
    <t>Monto de recursos ejecutados / Monto total solicitado por programas *100</t>
  </si>
  <si>
    <t>Aseguramiento Interno de la Calidad - Direccionamiento Estratégico - Gestión de Recursos Financieros</t>
  </si>
  <si>
    <t>Número de programas acreditados</t>
  </si>
  <si>
    <t>Acreditación institucional de alta calidad</t>
  </si>
  <si>
    <t>Aseguramiento Interno de la Calidad - Rectoría - Vicerrectoría Académica</t>
  </si>
  <si>
    <t>Vicerrectoría Académica - Facultades - Aseguramiento Interno de la Calidad</t>
  </si>
  <si>
    <t>Línea Estratégica 2
Oferta de programas de pregrado y posgrado (Educación superior y ETDH) con excelencia y pertinencia rural</t>
  </si>
  <si>
    <t xml:space="preserve">Número de programas académicos de posgrado del ISER en el sistema de educación superior                     </t>
  </si>
  <si>
    <t>Número de municipios de Norte de Santander con oferta de programas académicos del ISER / Número de municipios del departamento Norte de Santander *100</t>
  </si>
  <si>
    <t>Número de cursos diseñados virtualmente en la Institución</t>
  </si>
  <si>
    <t>Línea Estratégica 3
Formación y capacitación profesoral</t>
  </si>
  <si>
    <t>Número de profesores de planta con formación de maestria / Total de profesores de planta *100</t>
  </si>
  <si>
    <t>Número de profesores certificados por programas especializados mundialmente</t>
  </si>
  <si>
    <t>Número de cursos-simposios-seminarios-talleres-diplomados del área del conocimiento con participación de profesores de los programas académicos</t>
  </si>
  <si>
    <t>Numero de productos o servicios de extensión y/o investigación producto del plan de formación y capacitación profesoral 2021-2030</t>
  </si>
  <si>
    <t>Número de profesores con formación doctoral / total de profesores tiempo completo y medio tiempo de la institución * 100</t>
  </si>
  <si>
    <t>Número de cursos-simposios-seminarios-talleres-diplomados de I+D+i con participación de profesores de la institución</t>
  </si>
  <si>
    <t>Número de profesores formados pedagógicamente a través del diplomado de formación TyT</t>
  </si>
  <si>
    <t>Número de profesores actualizados pedagógicamente a través de diferentes procesos de formación profesoral</t>
  </si>
  <si>
    <t>Numero de profesores de la institución evaluados pedagógica y didacticamente/ numero de profesores de la institución.</t>
  </si>
  <si>
    <t>Escuela de formación profesoral institucional creada</t>
  </si>
  <si>
    <t>Numero de profesores formados/capacitados en competencias laborales e integrales.                                                                                        Numero de profesores formados/capacitados en resultados de aprendizaje</t>
  </si>
  <si>
    <t>Numero de profesores capacitados en el diseño de instrumentos de evaluación</t>
  </si>
  <si>
    <t xml:space="preserve">Numero de profesores de tiempo completo y medios tiempo formados en niveles B2 o superior </t>
  </si>
  <si>
    <t>Numero de Profesores de tiempo completo y medio tiempo con pruebas de inglés reconocidas internacionalmente</t>
  </si>
  <si>
    <t>Número de cursos de competencias en inglés desarrolladas en cada programa académico</t>
  </si>
  <si>
    <t>Numero de Profesores formados en el uso de las TIC institucionales</t>
  </si>
  <si>
    <t>Vicerrectoría Académica - Facultades - GTIC</t>
  </si>
  <si>
    <t>Numero de Profesores de TC y MT formados en el uso de herramientas TIC para la enseñanza-aprendizaje</t>
  </si>
  <si>
    <t>Número de Profesores de TC y MT formados en el uso de herramientas TAP TED para la enseñanza-aprendizaje</t>
  </si>
  <si>
    <t>Numero de Profesores del Instituto formados como consejeros integrales para la ciudadanía</t>
  </si>
  <si>
    <t>Numero de Profesores del Instituto capacitados en diferentes cursos para la ciudadanía</t>
  </si>
  <si>
    <t>Numero de actividades de extensión solidaria rural por programa académico en compañía de los profesores del Instituto</t>
  </si>
  <si>
    <t>Numero Profesores del Instituto investigadores/extensionistas con acciones y actividades multiculturales</t>
  </si>
  <si>
    <t>Número de Productos de extensión que fortalezcan la identidad institucional en acompañamiento con los profesores del Instituto</t>
  </si>
  <si>
    <t>Número de herramientas mentoring aplicadas a profesores</t>
  </si>
  <si>
    <t>Número de seguimientos motivacionales a los procesos de desarrollo profesoral</t>
  </si>
  <si>
    <t>Línea Estratégica 4
Actualización y modernización curricular</t>
  </si>
  <si>
    <t>Número de programas académicos modernizados curricularmente a las políticas del PEI</t>
  </si>
  <si>
    <t>Vicerrectoría Académica - Facultades - Programas académicos</t>
  </si>
  <si>
    <t>Número de actividades ejecutadas para la implementación/Número de actividades programas para la implementación *100</t>
  </si>
  <si>
    <t>Eje 2
Apostando por la Extensión</t>
  </si>
  <si>
    <t>Línea Estratégica 5
Extensión académica</t>
  </si>
  <si>
    <t>Número de prácticas profesionales realizadas/Total inscripciones para prácticas*100</t>
  </si>
  <si>
    <t>Extensión - Programas académicos</t>
  </si>
  <si>
    <t>Número de prácticas académicas externas realizadas/Total de prácticas académicas externas planeadas*100</t>
  </si>
  <si>
    <t>Estadísticas de estudiantes y profesores que participan de las prácticas realizadas</t>
  </si>
  <si>
    <t>Número de convenios de prácticas ejecutados/total de convenios suscritos para prácticas * 100</t>
  </si>
  <si>
    <t>Número de productos de educación continuada ejecutados por los programas académicos</t>
  </si>
  <si>
    <t>Estadísticas de graduados, estudiantes, empresarios y administrativos que cursan los productos de educación continuda ejecutados</t>
  </si>
  <si>
    <t>Línea Estratégica 6
Extensión Social</t>
  </si>
  <si>
    <t>Número de proyectos ejecutados por los programas con participación del sector social y productivo</t>
  </si>
  <si>
    <t>Resultados del instrumento de medición aplicado antes y después de ejecutado el proyecto</t>
  </si>
  <si>
    <t>Estadística de estudiantes que realizan servicio social por programa en el periodo académico</t>
  </si>
  <si>
    <t>Línea Estratégica 7
Extensión Económica</t>
  </si>
  <si>
    <t>Número de servicios prestados/Número de servicios ofertados*100</t>
  </si>
  <si>
    <t>Línea Estratégica 8
Graduados</t>
  </si>
  <si>
    <t>Acuerdo de aprobación de la política</t>
  </si>
  <si>
    <t>Acuerdo de aprobación del programa</t>
  </si>
  <si>
    <t>Número de actividades ejecutadas del programa/Número de actividades propuestas*100</t>
  </si>
  <si>
    <t>Línea Estratégica 9
Internacionalización</t>
  </si>
  <si>
    <t>Acuerdo de actualización de la política</t>
  </si>
  <si>
    <t>Número de actividades ejecutadas del plan estratégico de internacionalización/Total de actividades propuestas en el plan estratégico de internacionalización*100</t>
  </si>
  <si>
    <t>Eje 3
Investigar en el Instituto</t>
  </si>
  <si>
    <t>Línea Estratégica 10
Gestión de la Investigación</t>
  </si>
  <si>
    <t>Número de los grupos de investigación categorizados por el Sistema Nacional de Ciencia, Tecnología e Innovación</t>
  </si>
  <si>
    <t>Número de investigadores categorizados por  el Sistema Nacional de Ciencia, Tecnología e Innovación</t>
  </si>
  <si>
    <t>Línea Estratégica 11
Gestión de la formación en y para la investigación</t>
  </si>
  <si>
    <t>Número de estudiantes cualificados en temáticas de investigación</t>
  </si>
  <si>
    <t>Número de actividades ejecutadas referentes a la condición de investigación/Número de actividades propuestas</t>
  </si>
  <si>
    <t>Línea Estratégica 12
Gestión de proyectos y productos de investigación</t>
  </si>
  <si>
    <t>(Número de productos reconocidos por el Sistema Nacional de Ciencia, Tecnología e Innovación en la medición actual-Número de productos reconocidos por el Sistema Nacional de Ciencia, Tecnología e Innovación en la medición anterior)/Número de productos reconocidos por el Sistema Nacional de Ciencia, Tecnología e Innovación en la medición anterior*100</t>
  </si>
  <si>
    <t>Número de proyectos generados que den solución al sector social y productivo del país</t>
  </si>
  <si>
    <t>Eje 4
Bienestar en la Comunidad Educativa</t>
  </si>
  <si>
    <t>Línea Estratégica 13
Bienestar Formativo</t>
  </si>
  <si>
    <t>Número de estudiantes, graduados, administrativos y profesores participantes en el programa / número total de la población académica * 100</t>
  </si>
  <si>
    <t>Número de estudiantes, administrativos y profesores beneficiados del programa/total de la población académica * 100</t>
  </si>
  <si>
    <t>Número de estudiantes beneficiados por el servicio de residencias anualmente</t>
  </si>
  <si>
    <t>Número de estudiantes beneficiados por el subsidio de alimentación</t>
  </si>
  <si>
    <t>Número de estudiantes, administrativos, profesores y graduados beneficiados de los programas de recreación, deporte y cultura</t>
  </si>
  <si>
    <t>Número de actividades ejecutadas / numero de actividades proyectadas * 100</t>
  </si>
  <si>
    <t>Tasa de deserción anual obtenida conforme a los datos del SPADIES</t>
  </si>
  <si>
    <t>Disminución del índice de variación de la graduación estudiantil</t>
  </si>
  <si>
    <t>Línea Estratégica 14
Bienestar Reflexivo</t>
  </si>
  <si>
    <t>Número de proyectos de investigación ejecutados desde bienestar</t>
  </si>
  <si>
    <t>Línea Estratégica 15
Bienestar Extensivo</t>
  </si>
  <si>
    <t>Número de actividades ejecutadas /número de actividades proyectadas en el programa de bienestar extensivo * 100</t>
  </si>
  <si>
    <t>Línea Estratégica 16
Bienestar social laboral</t>
  </si>
  <si>
    <t>Promedio en la medición de los componentes de la encuesta de clima organizacional</t>
  </si>
  <si>
    <t>Número de actividades ejecutadas /número de actividades proyectadas en el plan de bienestar social laboral, estímulos e incentivos * 100</t>
  </si>
  <si>
    <t>Eje 5
Gestión estratégica, administrativa y financiera</t>
  </si>
  <si>
    <t>Línea Estratégica 17
Modelo Integrado de Planeación y Gestión (MIPG)</t>
  </si>
  <si>
    <t>Resultados del FURAG</t>
  </si>
  <si>
    <t>Línea Estratégica 18
Gestión Estratégica del Talento Humano</t>
  </si>
  <si>
    <t>Porcentaje de avance en la madurez de la política conforme la Matriz de Gestión Estratégica de Talento Humano definida por el DAFP</t>
  </si>
  <si>
    <t>Número actividades ejecutadas en el plan de rediseño / número de actividades programadas de rediseño institucional * 100</t>
  </si>
  <si>
    <t>Número de estudios de cargas laborales realizados conforme a la matriz del DAFP</t>
  </si>
  <si>
    <t>Número de docentes vinculados a la institución / Número de docentes proyectados para vincular conforme al plan * 100</t>
  </si>
  <si>
    <t>Línea Estratégica 19
Sistemas Integrados de Gestión</t>
  </si>
  <si>
    <t>Certificación de renovación obtenida</t>
  </si>
  <si>
    <t>Gestión de la Calidad</t>
  </si>
  <si>
    <t>Certificación obtenida</t>
  </si>
  <si>
    <t>Número de requisitos de la norma implementados/total de requisitos de la norma</t>
  </si>
  <si>
    <t>Línea Estratégica 20
Gestión documental</t>
  </si>
  <si>
    <t>Número de actividades ejecutadas para actualizar el PINAR / Número de actividades planificadas para actualizar el PINAR * 100</t>
  </si>
  <si>
    <t>Gestión documental</t>
  </si>
  <si>
    <t>Número de proyectos implementados del PINAR / Número de proyectos planificados del PINAR * 100</t>
  </si>
  <si>
    <t>Línea Estratégica 21
Estrategias de mercadeo y comunicaciones</t>
  </si>
  <si>
    <t>Número de actividades ejecutadas/Número de actividades del plan de mercadeo</t>
  </si>
  <si>
    <t>Resultados arrojados por la aplicación de la matriz ITA anual</t>
  </si>
  <si>
    <t>Gestión de la Comunicación</t>
  </si>
  <si>
    <t xml:space="preserve">Sumatoria de los seguidores en redes sociales como Facebook, Twitter, Instagram y Youtube </t>
  </si>
  <si>
    <t>Número de actividades ejecutadas / Número de actividades del plan estatégico de comunicación * 100</t>
  </si>
  <si>
    <t>Línea Estratégica 22
Sistema de Control Interno de Gestión - MECI</t>
  </si>
  <si>
    <t>Resultados de la evaluación del FURAG</t>
  </si>
  <si>
    <t>Eje 6
Desarrollo de la infraestructura física, tecnológica y medios educativos</t>
  </si>
  <si>
    <t xml:space="preserve">Línea Estratégica 23
Fortalecimiento de la infraestructura física </t>
  </si>
  <si>
    <t>Planos de las instalaciones del instituto elaborados</t>
  </si>
  <si>
    <t>Gestión de Recursos Físicos y Medios Educativos - Direccionamiento Estratégico</t>
  </si>
  <si>
    <t>Estudio de suelos elaborados</t>
  </si>
  <si>
    <t>Estudio de sismo resistencia elaborado</t>
  </si>
  <si>
    <t>Número de proyectos ejecutados/Total de proyectos definidos * 10</t>
  </si>
  <si>
    <t>Número de proyectos de infraestructura física como soporte a los programas académicos</t>
  </si>
  <si>
    <t>Gestión de Recursos Físicos y Medios Educativos - Direccionamiento Estratégico - Aseguramiento Interno de la Calidad</t>
  </si>
  <si>
    <t>Bien inmueble adquirido en la ciudad de Cúcuta</t>
  </si>
  <si>
    <t>Número de proyectos ejecutados / número de proyectos formulados * 100</t>
  </si>
  <si>
    <t>Número de certificaciones obtenidas</t>
  </si>
  <si>
    <t>Línea Estratégica 24
Dotación de la infraestructura física</t>
  </si>
  <si>
    <t>Número de proyectos ejecutados por año</t>
  </si>
  <si>
    <t>Línea Estratégica 25
Modernización del parque automotor y herramientas agrícolas</t>
  </si>
  <si>
    <t>Número vehículos adquiridos</t>
  </si>
  <si>
    <t>Cantidad de maquinaria adquirida</t>
  </si>
  <si>
    <t>Línea Estratégica 26
Eficiencia energética</t>
  </si>
  <si>
    <t>Número de actividades ejecutadas conforme al plan de modernización del sistema de redes eléctricas / Total de actividades proyectadas para la modernización de las redes eléctricas * 100</t>
  </si>
  <si>
    <t>Número de proyectos ejecutados</t>
  </si>
  <si>
    <t>Línea Estratégica 27
Dotación Bibliotecaria</t>
  </si>
  <si>
    <t>Número de recursos bibliográficos disponibles</t>
  </si>
  <si>
    <t>Gestión de Recursos Físicos y Medios Educativos - Aseguramiento Interno de la Calidad</t>
  </si>
  <si>
    <t>Número de revistas especializadas</t>
  </si>
  <si>
    <t>Línea Estratégica 28
Fortalecimiento de los sistemas de información institucional</t>
  </si>
  <si>
    <t>Número de procesos que utilizan mínimo un sistema de información / número total de procesos * 100</t>
  </si>
  <si>
    <t>Gestión de Tecnologías de Información y Comunicación</t>
  </si>
  <si>
    <t>Línea Estratégica 29
Fortalecimiento de las herramientas digitales como apoyo al proceso de enseñanza y aprendizaje</t>
  </si>
  <si>
    <t>Número total de libros digitales adquiridos</t>
  </si>
  <si>
    <t>Gestión de Tecnologías de Información y Comunicación-Gestión de Recursos Físicos y Medios Educativos - Aseguramiento Interno de la Calidad</t>
  </si>
  <si>
    <t>Total de libros electrónicos con al menos un consulta/ total de libros electrónicos * 100</t>
  </si>
  <si>
    <t>Número total de programas académicos con minimo un simulador</t>
  </si>
  <si>
    <t>Gestión de Tecnologías de Información y Comunicación-Aseguramiento Interno de la Calidad</t>
  </si>
  <si>
    <t>Número personas que inician sesión / Número total de personas habilitadas para el uso de la plataforma *100</t>
  </si>
  <si>
    <t>Gestión de Tecnologías de Información y Comunicación - Programas Académicos</t>
  </si>
  <si>
    <t>Número de aulas con sistema de videoconferencia / Número total de aulas planteadas para la incorporacion del sistema de videoconferencia * 100</t>
  </si>
  <si>
    <t>Número de bases de datos adquiridas</t>
  </si>
  <si>
    <t>Número total de bases de datos con al menos una consulta / Número total de bases de datos * 100</t>
  </si>
  <si>
    <t>Equipo interdisciplinario conformado para el desarrollo de contenidos digitales</t>
  </si>
  <si>
    <t>Gestión de Tecnologías de Información y Comunicación - Vicerrectoría Académica - Extensión</t>
  </si>
  <si>
    <t>Número de objetos virtuales desarrollados</t>
  </si>
  <si>
    <t>Línea Estratégica 30
Fortalecimiento del campus tecnológico y acceso a internet</t>
  </si>
  <si>
    <t>Número total de equipos conectados / Número de equipos que requieren acceso a internet * 100</t>
  </si>
  <si>
    <t>Número total de herramientas implementadas</t>
  </si>
  <si>
    <t>Gestión de Tecnologías de Información y Comunicación - Gestión de Recursos Físicos y Medios Educativos</t>
  </si>
  <si>
    <t>Número total de registros de préstamo en el sistema /Número total de registros planteados</t>
  </si>
  <si>
    <t>Número total de equipos TIC renovados / Número total de equipos TIC institucionales</t>
  </si>
  <si>
    <t>Gestión de Tecnologías de Información y Comunicación - Gestión de Recursos Físicos y Medios Educativos - Direccionamiento Estratégico - Aseguramiento Interno de la Calidad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</si>
</sst>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&quot;$&quot;#,##0"/>
    <numFmt numFmtId="166" formatCode="0.0"/>
  </numFmts>
  <fonts count="18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sz val="10"/>
      <color rgb="FF000000"/>
      <name val="Arial"/>
      <family val="2"/>
    </font>
    <font>
      <b/>
      <sz val="11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rgb="FFA4C2F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AEE9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88">
    <xf numFmtId="0" fontId="0" fillId="0" borderId="0" xfId="0"/>
    <xf numFmtId="0" fontId="1" fillId="2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justify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14" fillId="0" borderId="1" xfId="2" applyNumberFormat="1" applyFont="1" applyFill="1" applyBorder="1" applyAlignment="1">
      <alignment horizontal="center" vertical="center" wrapText="1"/>
    </xf>
    <xf numFmtId="9" fontId="6" fillId="0" borderId="1" xfId="2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164" fontId="6" fillId="0" borderId="1" xfId="2" applyNumberFormat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165" fontId="6" fillId="0" borderId="8" xfId="0" applyNumberFormat="1" applyFont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5" fillId="6" borderId="7" xfId="0" applyFont="1" applyFill="1" applyBorder="1" applyAlignment="1">
      <alignment horizontal="center" vertical="center" wrapText="1"/>
    </xf>
    <xf numFmtId="0" fontId="16" fillId="0" borderId="9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5" fillId="7" borderId="10" xfId="1" applyFont="1" applyFill="1" applyBorder="1" applyAlignment="1">
      <alignment horizontal="center" vertical="center" wrapText="1"/>
    </xf>
    <xf numFmtId="0" fontId="15" fillId="7" borderId="11" xfId="1" applyFont="1" applyFill="1" applyBorder="1" applyAlignment="1">
      <alignment horizontal="center" vertical="center" wrapText="1"/>
    </xf>
    <xf numFmtId="0" fontId="15" fillId="7" borderId="12" xfId="1" applyFont="1" applyFill="1" applyBorder="1" applyAlignment="1">
      <alignment horizontal="center" vertical="center" wrapText="1"/>
    </xf>
    <xf numFmtId="0" fontId="13" fillId="8" borderId="1" xfId="1" applyFont="1" applyFill="1" applyBorder="1" applyAlignment="1">
      <alignment horizontal="left" vertical="center" wrapText="1"/>
    </xf>
    <xf numFmtId="9" fontId="13" fillId="8" borderId="1" xfId="3" applyFont="1" applyFill="1" applyBorder="1" applyAlignment="1">
      <alignment horizontal="center" vertical="center" wrapText="1"/>
    </xf>
    <xf numFmtId="0" fontId="13" fillId="8" borderId="15" xfId="1" applyFont="1" applyFill="1" applyBorder="1" applyAlignment="1">
      <alignment horizontal="left" vertical="center" wrapText="1"/>
    </xf>
    <xf numFmtId="0" fontId="13" fillId="8" borderId="1" xfId="1" applyFont="1" applyFill="1" applyBorder="1" applyAlignment="1">
      <alignment horizontal="center" vertical="center" wrapText="1"/>
    </xf>
    <xf numFmtId="1" fontId="13" fillId="8" borderId="1" xfId="3" applyNumberFormat="1" applyFont="1" applyFill="1" applyBorder="1" applyAlignment="1">
      <alignment horizontal="center" vertical="center" wrapText="1"/>
    </xf>
    <xf numFmtId="1" fontId="13" fillId="8" borderId="1" xfId="1" applyNumberFormat="1" applyFont="1" applyFill="1" applyBorder="1" applyAlignment="1">
      <alignment horizontal="center" vertical="center" wrapText="1"/>
    </xf>
    <xf numFmtId="3" fontId="13" fillId="8" borderId="1" xfId="1" applyNumberFormat="1" applyFont="1" applyFill="1" applyBorder="1" applyAlignment="1">
      <alignment horizontal="center" vertical="center" wrapText="1"/>
    </xf>
    <xf numFmtId="9" fontId="13" fillId="8" borderId="1" xfId="1" applyNumberFormat="1" applyFont="1" applyFill="1" applyBorder="1" applyAlignment="1">
      <alignment horizontal="center" vertical="center" wrapText="1"/>
    </xf>
    <xf numFmtId="0" fontId="13" fillId="8" borderId="1" xfId="3" applyNumberFormat="1" applyFont="1" applyFill="1" applyBorder="1" applyAlignment="1">
      <alignment horizontal="center" vertical="center" wrapText="1"/>
    </xf>
    <xf numFmtId="0" fontId="13" fillId="8" borderId="18" xfId="1" applyFont="1" applyFill="1" applyBorder="1" applyAlignment="1">
      <alignment horizontal="left" vertical="center" wrapText="1"/>
    </xf>
    <xf numFmtId="9" fontId="13" fillId="8" borderId="18" xfId="3" applyFont="1" applyFill="1" applyBorder="1" applyAlignment="1">
      <alignment horizontal="center" vertical="center" wrapText="1"/>
    </xf>
    <xf numFmtId="0" fontId="13" fillId="8" borderId="19" xfId="1" applyFont="1" applyFill="1" applyBorder="1" applyAlignment="1">
      <alignment horizontal="left" vertical="center" wrapText="1"/>
    </xf>
    <xf numFmtId="0" fontId="13" fillId="9" borderId="21" xfId="1" applyFont="1" applyFill="1" applyBorder="1" applyAlignment="1">
      <alignment horizontal="left" vertical="center" wrapText="1"/>
    </xf>
    <xf numFmtId="9" fontId="13" fillId="9" borderId="21" xfId="3" applyFont="1" applyFill="1" applyBorder="1" applyAlignment="1">
      <alignment horizontal="center" vertical="center" wrapText="1"/>
    </xf>
    <xf numFmtId="0" fontId="13" fillId="9" borderId="21" xfId="1" applyFont="1" applyFill="1" applyBorder="1" applyAlignment="1">
      <alignment horizontal="center" vertical="center" wrapText="1"/>
    </xf>
    <xf numFmtId="0" fontId="13" fillId="9" borderId="22" xfId="1" applyFont="1" applyFill="1" applyBorder="1" applyAlignment="1">
      <alignment horizontal="left" vertical="center" wrapText="1"/>
    </xf>
    <xf numFmtId="0" fontId="13" fillId="9" borderId="1" xfId="1" applyFont="1" applyFill="1" applyBorder="1" applyAlignment="1">
      <alignment horizontal="left" vertical="center" wrapText="1"/>
    </xf>
    <xf numFmtId="9" fontId="13" fillId="9" borderId="1" xfId="3" applyFont="1" applyFill="1" applyBorder="1" applyAlignment="1">
      <alignment horizontal="center" vertical="center" wrapText="1"/>
    </xf>
    <xf numFmtId="0" fontId="13" fillId="9" borderId="1" xfId="1" applyFont="1" applyFill="1" applyBorder="1" applyAlignment="1">
      <alignment horizontal="center" vertical="center" wrapText="1"/>
    </xf>
    <xf numFmtId="0" fontId="13" fillId="9" borderId="15" xfId="1" applyFont="1" applyFill="1" applyBorder="1" applyAlignment="1">
      <alignment horizontal="left" vertical="center" wrapText="1"/>
    </xf>
    <xf numFmtId="3" fontId="13" fillId="9" borderId="1" xfId="1" applyNumberFormat="1" applyFont="1" applyFill="1" applyBorder="1" applyAlignment="1">
      <alignment horizontal="center" vertical="center" wrapText="1"/>
    </xf>
    <xf numFmtId="1" fontId="13" fillId="9" borderId="1" xfId="3" applyNumberFormat="1" applyFont="1" applyFill="1" applyBorder="1" applyAlignment="1">
      <alignment horizontal="center" vertical="center" wrapText="1"/>
    </xf>
    <xf numFmtId="0" fontId="13" fillId="9" borderId="18" xfId="1" applyFont="1" applyFill="1" applyBorder="1" applyAlignment="1">
      <alignment horizontal="left" vertical="center" wrapText="1"/>
    </xf>
    <xf numFmtId="9" fontId="13" fillId="9" borderId="18" xfId="3" applyFont="1" applyFill="1" applyBorder="1" applyAlignment="1">
      <alignment horizontal="center" vertical="center" wrapText="1"/>
    </xf>
    <xf numFmtId="0" fontId="13" fillId="9" borderId="18" xfId="1" applyFont="1" applyFill="1" applyBorder="1" applyAlignment="1">
      <alignment horizontal="center" vertical="center" wrapText="1"/>
    </xf>
    <xf numFmtId="0" fontId="13" fillId="9" borderId="19" xfId="1" applyFont="1" applyFill="1" applyBorder="1" applyAlignment="1">
      <alignment horizontal="left" vertical="center" wrapText="1"/>
    </xf>
    <xf numFmtId="0" fontId="13" fillId="10" borderId="21" xfId="1" applyFont="1" applyFill="1" applyBorder="1" applyAlignment="1">
      <alignment horizontal="left" vertical="center" wrapText="1"/>
    </xf>
    <xf numFmtId="0" fontId="13" fillId="10" borderId="7" xfId="1" applyFont="1" applyFill="1" applyBorder="1" applyAlignment="1">
      <alignment horizontal="left" vertical="center" wrapText="1"/>
    </xf>
    <xf numFmtId="0" fontId="13" fillId="10" borderId="1" xfId="1" applyFont="1" applyFill="1" applyBorder="1" applyAlignment="1">
      <alignment horizontal="center" vertical="center" wrapText="1"/>
    </xf>
    <xf numFmtId="0" fontId="13" fillId="10" borderId="21" xfId="1" applyFont="1" applyFill="1" applyBorder="1" applyAlignment="1">
      <alignment horizontal="center" vertical="center" wrapText="1"/>
    </xf>
    <xf numFmtId="0" fontId="13" fillId="10" borderId="22" xfId="1" applyFont="1" applyFill="1" applyBorder="1" applyAlignment="1">
      <alignment horizontal="left" vertical="center" wrapText="1"/>
    </xf>
    <xf numFmtId="0" fontId="13" fillId="10" borderId="1" xfId="1" applyFont="1" applyFill="1" applyBorder="1" applyAlignment="1">
      <alignment horizontal="left" vertical="center" wrapText="1"/>
    </xf>
    <xf numFmtId="0" fontId="13" fillId="10" borderId="15" xfId="1" applyFont="1" applyFill="1" applyBorder="1" applyAlignment="1">
      <alignment horizontal="left" vertical="center" wrapText="1"/>
    </xf>
    <xf numFmtId="1" fontId="13" fillId="10" borderId="1" xfId="1" applyNumberFormat="1" applyFont="1" applyFill="1" applyBorder="1" applyAlignment="1">
      <alignment horizontal="center" vertical="center" wrapText="1"/>
    </xf>
    <xf numFmtId="3" fontId="13" fillId="10" borderId="1" xfId="1" applyNumberFormat="1" applyFont="1" applyFill="1" applyBorder="1" applyAlignment="1">
      <alignment horizontal="center" vertical="center" wrapText="1"/>
    </xf>
    <xf numFmtId="9" fontId="13" fillId="10" borderId="1" xfId="3" applyFont="1" applyFill="1" applyBorder="1" applyAlignment="1">
      <alignment horizontal="center" vertical="center" wrapText="1"/>
    </xf>
    <xf numFmtId="0" fontId="13" fillId="10" borderId="18" xfId="1" applyFont="1" applyFill="1" applyBorder="1" applyAlignment="1">
      <alignment horizontal="left" vertical="center" wrapText="1"/>
    </xf>
    <xf numFmtId="0" fontId="13" fillId="10" borderId="6" xfId="1" applyFont="1" applyFill="1" applyBorder="1" applyAlignment="1">
      <alignment horizontal="left" vertical="center" wrapText="1"/>
    </xf>
    <xf numFmtId="0" fontId="13" fillId="10" borderId="18" xfId="1" applyFont="1" applyFill="1" applyBorder="1" applyAlignment="1">
      <alignment horizontal="center" vertical="center" wrapText="1"/>
    </xf>
    <xf numFmtId="0" fontId="13" fillId="10" borderId="19" xfId="1" applyFont="1" applyFill="1" applyBorder="1" applyAlignment="1">
      <alignment horizontal="left" vertical="center" wrapText="1"/>
    </xf>
    <xf numFmtId="0" fontId="13" fillId="11" borderId="21" xfId="1" applyFont="1" applyFill="1" applyBorder="1" applyAlignment="1">
      <alignment horizontal="left" vertical="center" wrapText="1"/>
    </xf>
    <xf numFmtId="9" fontId="13" fillId="11" borderId="21" xfId="3" applyFont="1" applyFill="1" applyBorder="1" applyAlignment="1">
      <alignment horizontal="center" vertical="center" wrapText="1"/>
    </xf>
    <xf numFmtId="0" fontId="13" fillId="11" borderId="22" xfId="1" applyFont="1" applyFill="1" applyBorder="1" applyAlignment="1">
      <alignment horizontal="left" vertical="center" wrapText="1"/>
    </xf>
    <xf numFmtId="0" fontId="13" fillId="11" borderId="1" xfId="1" applyFont="1" applyFill="1" applyBorder="1" applyAlignment="1">
      <alignment horizontal="left" vertical="center" wrapText="1"/>
    </xf>
    <xf numFmtId="9" fontId="13" fillId="11" borderId="1" xfId="3" applyFont="1" applyFill="1" applyBorder="1" applyAlignment="1">
      <alignment horizontal="center" vertical="center" wrapText="1"/>
    </xf>
    <xf numFmtId="0" fontId="13" fillId="11" borderId="15" xfId="1" applyFont="1" applyFill="1" applyBorder="1" applyAlignment="1">
      <alignment horizontal="left" vertical="center" wrapText="1"/>
    </xf>
    <xf numFmtId="0" fontId="13" fillId="11" borderId="1" xfId="1" applyFont="1" applyFill="1" applyBorder="1" applyAlignment="1">
      <alignment horizontal="center" vertical="center" wrapText="1"/>
    </xf>
    <xf numFmtId="3" fontId="13" fillId="11" borderId="1" xfId="1" applyNumberFormat="1" applyFont="1" applyFill="1" applyBorder="1" applyAlignment="1">
      <alignment horizontal="center" vertical="center" wrapText="1"/>
    </xf>
    <xf numFmtId="10" fontId="13" fillId="11" borderId="1" xfId="3" applyNumberFormat="1" applyFont="1" applyFill="1" applyBorder="1" applyAlignment="1">
      <alignment horizontal="center" vertical="center" wrapText="1"/>
    </xf>
    <xf numFmtId="164" fontId="13" fillId="11" borderId="1" xfId="3" applyNumberFormat="1" applyFont="1" applyFill="1" applyBorder="1" applyAlignment="1">
      <alignment horizontal="center" vertical="center" wrapText="1"/>
    </xf>
    <xf numFmtId="166" fontId="13" fillId="11" borderId="1" xfId="3" applyNumberFormat="1" applyFont="1" applyFill="1" applyBorder="1" applyAlignment="1">
      <alignment horizontal="center" vertical="center" wrapText="1"/>
    </xf>
    <xf numFmtId="1" fontId="13" fillId="11" borderId="1" xfId="3" applyNumberFormat="1" applyFont="1" applyFill="1" applyBorder="1" applyAlignment="1">
      <alignment horizontal="center" vertical="center" wrapText="1"/>
    </xf>
    <xf numFmtId="0" fontId="13" fillId="11" borderId="18" xfId="1" applyFont="1" applyFill="1" applyBorder="1" applyAlignment="1">
      <alignment horizontal="left" vertical="center" wrapText="1"/>
    </xf>
    <xf numFmtId="9" fontId="13" fillId="11" borderId="18" xfId="3" applyFont="1" applyFill="1" applyBorder="1" applyAlignment="1">
      <alignment horizontal="center" vertical="center" wrapText="1"/>
    </xf>
    <xf numFmtId="0" fontId="13" fillId="11" borderId="19" xfId="1" applyFont="1" applyFill="1" applyBorder="1" applyAlignment="1">
      <alignment horizontal="left" vertical="center" wrapText="1"/>
    </xf>
    <xf numFmtId="0" fontId="13" fillId="12" borderId="21" xfId="1" applyFont="1" applyFill="1" applyBorder="1" applyAlignment="1">
      <alignment horizontal="left" vertical="center" wrapText="1"/>
    </xf>
    <xf numFmtId="164" fontId="13" fillId="12" borderId="21" xfId="1" applyNumberFormat="1" applyFont="1" applyFill="1" applyBorder="1" applyAlignment="1">
      <alignment horizontal="center" vertical="center" wrapText="1"/>
    </xf>
    <xf numFmtId="0" fontId="13" fillId="12" borderId="22" xfId="1" applyFont="1" applyFill="1" applyBorder="1" applyAlignment="1">
      <alignment horizontal="left" vertical="center" wrapText="1"/>
    </xf>
    <xf numFmtId="0" fontId="13" fillId="12" borderId="1" xfId="1" applyFont="1" applyFill="1" applyBorder="1" applyAlignment="1">
      <alignment horizontal="left" vertical="center" wrapText="1"/>
    </xf>
    <xf numFmtId="164" fontId="13" fillId="12" borderId="1" xfId="1" applyNumberFormat="1" applyFont="1" applyFill="1" applyBorder="1" applyAlignment="1">
      <alignment horizontal="center" vertical="center" wrapText="1"/>
    </xf>
    <xf numFmtId="0" fontId="13" fillId="12" borderId="15" xfId="1" applyFont="1" applyFill="1" applyBorder="1" applyAlignment="1">
      <alignment horizontal="left" vertical="center" wrapText="1"/>
    </xf>
    <xf numFmtId="9" fontId="13" fillId="12" borderId="1" xfId="1" applyNumberFormat="1" applyFont="1" applyFill="1" applyBorder="1" applyAlignment="1">
      <alignment horizontal="center" vertical="center" wrapText="1"/>
    </xf>
    <xf numFmtId="0" fontId="13" fillId="12" borderId="1" xfId="1" applyFont="1" applyFill="1" applyBorder="1" applyAlignment="1">
      <alignment horizontal="center" vertical="center" wrapText="1"/>
    </xf>
    <xf numFmtId="1" fontId="13" fillId="12" borderId="1" xfId="1" applyNumberFormat="1" applyFont="1" applyFill="1" applyBorder="1" applyAlignment="1">
      <alignment horizontal="center" vertical="center" wrapText="1"/>
    </xf>
    <xf numFmtId="9" fontId="13" fillId="12" borderId="1" xfId="3" applyFont="1" applyFill="1" applyBorder="1" applyAlignment="1">
      <alignment horizontal="center" vertical="center" wrapText="1"/>
    </xf>
    <xf numFmtId="3" fontId="13" fillId="12" borderId="1" xfId="1" applyNumberFormat="1" applyFont="1" applyFill="1" applyBorder="1" applyAlignment="1">
      <alignment horizontal="center" vertical="center" wrapText="1"/>
    </xf>
    <xf numFmtId="0" fontId="13" fillId="12" borderId="18" xfId="1" applyFont="1" applyFill="1" applyBorder="1" applyAlignment="1">
      <alignment horizontal="left" vertical="center" wrapText="1"/>
    </xf>
    <xf numFmtId="9" fontId="13" fillId="12" borderId="18" xfId="1" applyNumberFormat="1" applyFont="1" applyFill="1" applyBorder="1" applyAlignment="1">
      <alignment horizontal="center" vertical="center" wrapText="1"/>
    </xf>
    <xf numFmtId="0" fontId="13" fillId="12" borderId="18" xfId="1" applyFont="1" applyFill="1" applyBorder="1" applyAlignment="1">
      <alignment horizontal="center" vertical="center" wrapText="1"/>
    </xf>
    <xf numFmtId="9" fontId="13" fillId="12" borderId="18" xfId="3" applyFont="1" applyFill="1" applyBorder="1" applyAlignment="1">
      <alignment horizontal="center" vertical="center" wrapText="1"/>
    </xf>
    <xf numFmtId="0" fontId="13" fillId="12" borderId="19" xfId="1" applyFont="1" applyFill="1" applyBorder="1" applyAlignment="1">
      <alignment horizontal="left" vertical="center" wrapText="1"/>
    </xf>
    <xf numFmtId="0" fontId="13" fillId="13" borderId="21" xfId="1" applyFont="1" applyFill="1" applyBorder="1" applyAlignment="1">
      <alignment horizontal="left" vertical="center" wrapText="1"/>
    </xf>
    <xf numFmtId="0" fontId="13" fillId="13" borderId="21" xfId="1" applyFont="1" applyFill="1" applyBorder="1" applyAlignment="1">
      <alignment horizontal="center" vertical="center" wrapText="1"/>
    </xf>
    <xf numFmtId="0" fontId="13" fillId="13" borderId="22" xfId="1" applyFont="1" applyFill="1" applyBorder="1" applyAlignment="1">
      <alignment horizontal="left" vertical="center" wrapText="1"/>
    </xf>
    <xf numFmtId="0" fontId="13" fillId="13" borderId="1" xfId="1" applyFont="1" applyFill="1" applyBorder="1" applyAlignment="1">
      <alignment horizontal="left" vertical="center" wrapText="1"/>
    </xf>
    <xf numFmtId="0" fontId="13" fillId="13" borderId="1" xfId="1" applyFont="1" applyFill="1" applyBorder="1" applyAlignment="1">
      <alignment horizontal="center" vertical="center" wrapText="1"/>
    </xf>
    <xf numFmtId="0" fontId="13" fillId="13" borderId="15" xfId="1" applyFont="1" applyFill="1" applyBorder="1" applyAlignment="1">
      <alignment horizontal="left" vertical="center" wrapText="1"/>
    </xf>
    <xf numFmtId="0" fontId="13" fillId="13" borderId="1" xfId="1" applyFont="1" applyFill="1" applyBorder="1" applyAlignment="1">
      <alignment vertical="center" wrapText="1"/>
    </xf>
    <xf numFmtId="9" fontId="13" fillId="13" borderId="1" xfId="3" applyFont="1" applyFill="1" applyBorder="1" applyAlignment="1">
      <alignment horizontal="center" vertical="center" wrapText="1"/>
    </xf>
    <xf numFmtId="1" fontId="13" fillId="13" borderId="1" xfId="3" applyNumberFormat="1" applyFont="1" applyFill="1" applyBorder="1" applyAlignment="1">
      <alignment horizontal="center" vertical="center" wrapText="1"/>
    </xf>
    <xf numFmtId="1" fontId="13" fillId="13" borderId="1" xfId="1" applyNumberFormat="1" applyFont="1" applyFill="1" applyBorder="1" applyAlignment="1">
      <alignment horizontal="center" vertical="center" wrapText="1"/>
    </xf>
    <xf numFmtId="0" fontId="6" fillId="13" borderId="1" xfId="1" applyFont="1" applyFill="1" applyBorder="1" applyAlignment="1">
      <alignment horizontal="left" vertical="center" wrapText="1"/>
    </xf>
    <xf numFmtId="1" fontId="6" fillId="13" borderId="1" xfId="3" applyNumberFormat="1" applyFont="1" applyFill="1" applyBorder="1" applyAlignment="1">
      <alignment horizontal="center" vertical="center" wrapText="1"/>
    </xf>
    <xf numFmtId="1" fontId="6" fillId="13" borderId="1" xfId="1" applyNumberFormat="1" applyFont="1" applyFill="1" applyBorder="1" applyAlignment="1">
      <alignment horizontal="center" vertical="center" wrapText="1"/>
    </xf>
    <xf numFmtId="3" fontId="6" fillId="13" borderId="1" xfId="1" applyNumberFormat="1" applyFont="1" applyFill="1" applyBorder="1" applyAlignment="1">
      <alignment horizontal="center" vertical="center" wrapText="1"/>
    </xf>
    <xf numFmtId="0" fontId="6" fillId="13" borderId="1" xfId="1" applyFont="1" applyFill="1" applyBorder="1" applyAlignment="1">
      <alignment horizontal="center" vertical="center" wrapText="1"/>
    </xf>
    <xf numFmtId="0" fontId="6" fillId="13" borderId="15" xfId="1" applyFont="1" applyFill="1" applyBorder="1" applyAlignment="1">
      <alignment horizontal="left" vertical="center" wrapText="1"/>
    </xf>
    <xf numFmtId="9" fontId="13" fillId="13" borderId="1" xfId="1" applyNumberFormat="1" applyFont="1" applyFill="1" applyBorder="1" applyAlignment="1">
      <alignment horizontal="center" vertical="center" wrapText="1"/>
    </xf>
    <xf numFmtId="0" fontId="13" fillId="13" borderId="26" xfId="1" applyFont="1" applyFill="1" applyBorder="1" applyAlignment="1">
      <alignment horizontal="left" vertical="center" wrapText="1"/>
    </xf>
    <xf numFmtId="9" fontId="13" fillId="13" borderId="26" xfId="3" applyFont="1" applyFill="1" applyBorder="1" applyAlignment="1">
      <alignment horizontal="center" vertical="center" wrapText="1"/>
    </xf>
    <xf numFmtId="0" fontId="13" fillId="13" borderId="27" xfId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1" fontId="13" fillId="0" borderId="1" xfId="2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vertical="center" wrapText="1"/>
    </xf>
    <xf numFmtId="0" fontId="13" fillId="8" borderId="13" xfId="1" applyFont="1" applyFill="1" applyBorder="1" applyAlignment="1">
      <alignment horizontal="center" vertical="center" wrapText="1"/>
    </xf>
    <xf numFmtId="0" fontId="13" fillId="8" borderId="16" xfId="1" applyFont="1" applyFill="1" applyBorder="1" applyAlignment="1">
      <alignment horizontal="center" vertical="center" wrapText="1"/>
    </xf>
    <xf numFmtId="0" fontId="13" fillId="8" borderId="10" xfId="1" applyFont="1" applyFill="1" applyBorder="1" applyAlignment="1">
      <alignment horizontal="center" vertical="center" wrapText="1"/>
    </xf>
    <xf numFmtId="0" fontId="13" fillId="8" borderId="14" xfId="1" applyFont="1" applyFill="1" applyBorder="1" applyAlignment="1">
      <alignment horizontal="center" vertical="center" wrapText="1"/>
    </xf>
    <xf numFmtId="0" fontId="13" fillId="8" borderId="17" xfId="1" applyFont="1" applyFill="1" applyBorder="1" applyAlignment="1">
      <alignment horizontal="center" vertical="center" wrapText="1"/>
    </xf>
    <xf numFmtId="0" fontId="13" fillId="8" borderId="7" xfId="1" applyFont="1" applyFill="1" applyBorder="1" applyAlignment="1">
      <alignment horizontal="center" vertical="center" wrapText="1"/>
    </xf>
    <xf numFmtId="0" fontId="13" fillId="8" borderId="14" xfId="1" applyFont="1" applyFill="1" applyBorder="1" applyAlignment="1">
      <alignment horizontal="left" vertical="center" wrapText="1"/>
    </xf>
    <xf numFmtId="0" fontId="13" fillId="8" borderId="7" xfId="1" applyFont="1" applyFill="1" applyBorder="1" applyAlignment="1">
      <alignment horizontal="left" vertical="center" wrapText="1"/>
    </xf>
    <xf numFmtId="0" fontId="13" fillId="8" borderId="1" xfId="1" applyFont="1" applyFill="1" applyBorder="1" applyAlignment="1">
      <alignment horizontal="left" vertical="center" wrapText="1"/>
    </xf>
    <xf numFmtId="0" fontId="13" fillId="8" borderId="18" xfId="1" applyFont="1" applyFill="1" applyBorder="1" applyAlignment="1">
      <alignment horizontal="left" vertical="center" wrapText="1"/>
    </xf>
    <xf numFmtId="0" fontId="13" fillId="9" borderId="20" xfId="1" applyFont="1" applyFill="1" applyBorder="1" applyAlignment="1">
      <alignment horizontal="center" vertical="center" wrapText="1"/>
    </xf>
    <xf numFmtId="0" fontId="13" fillId="9" borderId="23" xfId="1" applyFont="1" applyFill="1" applyBorder="1" applyAlignment="1">
      <alignment horizontal="center" vertical="center" wrapText="1"/>
    </xf>
    <xf numFmtId="0" fontId="13" fillId="9" borderId="24" xfId="1" applyFont="1" applyFill="1" applyBorder="1" applyAlignment="1">
      <alignment horizontal="center" vertical="center" wrapText="1"/>
    </xf>
    <xf numFmtId="0" fontId="13" fillId="9" borderId="21" xfId="1" applyFont="1" applyFill="1" applyBorder="1" applyAlignment="1">
      <alignment horizontal="left" vertical="center" wrapText="1"/>
    </xf>
    <xf numFmtId="0" fontId="13" fillId="9" borderId="1" xfId="1" applyFont="1" applyFill="1" applyBorder="1" applyAlignment="1">
      <alignment horizontal="left" vertical="center" wrapText="1"/>
    </xf>
    <xf numFmtId="0" fontId="13" fillId="9" borderId="18" xfId="1" applyFont="1" applyFill="1" applyBorder="1" applyAlignment="1">
      <alignment horizontal="left" vertical="center" wrapText="1"/>
    </xf>
    <xf numFmtId="0" fontId="13" fillId="10" borderId="20" xfId="1" applyFont="1" applyFill="1" applyBorder="1" applyAlignment="1">
      <alignment horizontal="center" vertical="center" wrapText="1"/>
    </xf>
    <xf numFmtId="0" fontId="13" fillId="10" borderId="23" xfId="1" applyFont="1" applyFill="1" applyBorder="1" applyAlignment="1">
      <alignment horizontal="center" vertical="center" wrapText="1"/>
    </xf>
    <xf numFmtId="0" fontId="13" fillId="10" borderId="24" xfId="1" applyFont="1" applyFill="1" applyBorder="1" applyAlignment="1">
      <alignment horizontal="center" vertical="center" wrapText="1"/>
    </xf>
    <xf numFmtId="0" fontId="13" fillId="10" borderId="21" xfId="1" applyFont="1" applyFill="1" applyBorder="1" applyAlignment="1">
      <alignment horizontal="left" vertical="center" wrapText="1"/>
    </xf>
    <xf numFmtId="0" fontId="13" fillId="10" borderId="1" xfId="1" applyFont="1" applyFill="1" applyBorder="1" applyAlignment="1">
      <alignment horizontal="left" vertical="center" wrapText="1"/>
    </xf>
    <xf numFmtId="0" fontId="13" fillId="10" borderId="18" xfId="1" applyFont="1" applyFill="1" applyBorder="1" applyAlignment="1">
      <alignment horizontal="left" vertical="center" wrapText="1"/>
    </xf>
    <xf numFmtId="0" fontId="13" fillId="12" borderId="6" xfId="1" applyFont="1" applyFill="1" applyBorder="1" applyAlignment="1">
      <alignment horizontal="left" vertical="center" wrapText="1"/>
    </xf>
    <xf numFmtId="0" fontId="13" fillId="12" borderId="7" xfId="1" applyFont="1" applyFill="1" applyBorder="1" applyAlignment="1">
      <alignment horizontal="left" vertical="center" wrapText="1"/>
    </xf>
    <xf numFmtId="0" fontId="13" fillId="12" borderId="1" xfId="1" applyFont="1" applyFill="1" applyBorder="1" applyAlignment="1">
      <alignment horizontal="left" vertical="center" wrapText="1"/>
    </xf>
    <xf numFmtId="0" fontId="13" fillId="11" borderId="20" xfId="1" applyFont="1" applyFill="1" applyBorder="1" applyAlignment="1">
      <alignment horizontal="center" vertical="center" wrapText="1"/>
    </xf>
    <xf numFmtId="0" fontId="13" fillId="11" borderId="23" xfId="1" applyFont="1" applyFill="1" applyBorder="1" applyAlignment="1">
      <alignment horizontal="center" vertical="center" wrapText="1"/>
    </xf>
    <xf numFmtId="0" fontId="13" fillId="11" borderId="24" xfId="1" applyFont="1" applyFill="1" applyBorder="1" applyAlignment="1">
      <alignment horizontal="center" vertical="center" wrapText="1"/>
    </xf>
    <xf numFmtId="0" fontId="13" fillId="11" borderId="21" xfId="1" applyFont="1" applyFill="1" applyBorder="1" applyAlignment="1">
      <alignment horizontal="left" vertical="center" wrapText="1"/>
    </xf>
    <xf numFmtId="0" fontId="13" fillId="11" borderId="1" xfId="1" applyFont="1" applyFill="1" applyBorder="1" applyAlignment="1">
      <alignment horizontal="left" vertical="center" wrapText="1"/>
    </xf>
    <xf numFmtId="0" fontId="13" fillId="11" borderId="18" xfId="1" applyFont="1" applyFill="1" applyBorder="1" applyAlignment="1">
      <alignment horizontal="left" vertical="center" wrapText="1"/>
    </xf>
    <xf numFmtId="0" fontId="6" fillId="13" borderId="6" xfId="1" applyFont="1" applyFill="1" applyBorder="1" applyAlignment="1">
      <alignment horizontal="left" vertical="center" wrapText="1"/>
    </xf>
    <xf numFmtId="0" fontId="6" fillId="13" borderId="7" xfId="1" applyFont="1" applyFill="1" applyBorder="1" applyAlignment="1">
      <alignment horizontal="left" vertical="center" wrapText="1"/>
    </xf>
    <xf numFmtId="0" fontId="13" fillId="13" borderId="1" xfId="1" applyFont="1" applyFill="1" applyBorder="1" applyAlignment="1">
      <alignment horizontal="left" vertical="center" wrapText="1"/>
    </xf>
    <xf numFmtId="0" fontId="13" fillId="12" borderId="20" xfId="1" applyFont="1" applyFill="1" applyBorder="1" applyAlignment="1">
      <alignment horizontal="center" vertical="center" wrapText="1"/>
    </xf>
    <xf numFmtId="0" fontId="13" fillId="12" borderId="23" xfId="1" applyFont="1" applyFill="1" applyBorder="1" applyAlignment="1">
      <alignment horizontal="center" vertical="center" wrapText="1"/>
    </xf>
    <xf numFmtId="0" fontId="13" fillId="12" borderId="24" xfId="1" applyFont="1" applyFill="1" applyBorder="1" applyAlignment="1">
      <alignment horizontal="center" vertical="center" wrapText="1"/>
    </xf>
    <xf numFmtId="0" fontId="6" fillId="13" borderId="1" xfId="1" applyFont="1" applyFill="1" applyBorder="1" applyAlignment="1">
      <alignment horizontal="left" vertical="center" wrapText="1"/>
    </xf>
    <xf numFmtId="0" fontId="13" fillId="13" borderId="26" xfId="1" applyFont="1" applyFill="1" applyBorder="1" applyAlignment="1">
      <alignment horizontal="left" vertical="center" wrapText="1"/>
    </xf>
    <xf numFmtId="0" fontId="13" fillId="13" borderId="20" xfId="1" applyFont="1" applyFill="1" applyBorder="1" applyAlignment="1">
      <alignment horizontal="center" vertical="center" wrapText="1"/>
    </xf>
    <xf numFmtId="0" fontId="13" fillId="13" borderId="23" xfId="1" applyFont="1" applyFill="1" applyBorder="1" applyAlignment="1">
      <alignment horizontal="center" vertical="center" wrapText="1"/>
    </xf>
    <xf numFmtId="0" fontId="13" fillId="13" borderId="25" xfId="1" applyFont="1" applyFill="1" applyBorder="1" applyAlignment="1">
      <alignment horizontal="center" vertical="center" wrapText="1"/>
    </xf>
    <xf numFmtId="0" fontId="13" fillId="13" borderId="21" xfId="1" applyFont="1" applyFill="1" applyBorder="1" applyAlignment="1">
      <alignment horizontal="left" vertical="center" wrapText="1"/>
    </xf>
  </cellXfs>
  <cellStyles count="4">
    <cellStyle name="Normal" xfId="0" builtinId="0"/>
    <cellStyle name="Normal 3" xfId="1" xr:uid="{00000000-0005-0000-0000-000001000000}"/>
    <cellStyle name="Porcentaje" xfId="2" builtinId="5"/>
    <cellStyle name="Porcentaje 3" xfId="3" xr:uid="{00000000-0005-0000-0000-000003000000}"/>
  </cellStyles>
  <dxfs count="3"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1038225</xdr:colOff>
      <xdr:row>0</xdr:row>
      <xdr:rowOff>123825</xdr:rowOff>
    </xdr:from>
    <xdr:to>
      <xdr:col>1</xdr:col>
      <xdr:colOff>647700</xdr:colOff>
      <xdr:row>3</xdr:row>
      <xdr:rowOff>209550</xdr:rowOff>
    </xdr:to>
    <xdr:pic>
      <xdr:nvPicPr>
        <xdr:cNvPr id="1051" name="image1.png" descr="Logo Vertical escudo color">
          <a:extLst>
            <a:ext uri="{FF2B5EF4-FFF2-40B4-BE49-F238E27FC236}">
              <a16:creationId xmlns:a16="http://schemas.microsoft.com/office/drawing/2014/main" id="{EB2DC8F4-5614-44B9-97BB-1ACE5174E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123825"/>
          <a:ext cx="10096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8"/>
  <sheetViews>
    <sheetView tabSelected="1" topLeftCell="P1" zoomScale="110" zoomScaleNormal="110" workbookViewId="0">
      <selection activeCell="Q13" sqref="Q13:Q14"/>
    </sheetView>
  </sheetViews>
  <sheetFormatPr baseColWidth="10" defaultRowHeight="15" x14ac:dyDescent="0.25"/>
  <cols>
    <col min="1" max="1" width="21" style="124" customWidth="1"/>
    <col min="2" max="2" width="27" style="124" customWidth="1"/>
    <col min="3" max="5" width="29" style="124" customWidth="1"/>
    <col min="6" max="6" width="39.85546875" style="124" customWidth="1"/>
    <col min="7" max="7" width="44.5703125" style="124" customWidth="1"/>
    <col min="8" max="8" width="44.7109375" style="124" customWidth="1"/>
    <col min="9" max="9" width="18" style="124" customWidth="1"/>
    <col min="10" max="10" width="20.28515625" style="124" customWidth="1"/>
    <col min="11" max="11" width="14.28515625" style="124" customWidth="1"/>
    <col min="12" max="12" width="14.5703125" style="124" customWidth="1"/>
    <col min="13" max="13" width="27.42578125" style="124" customWidth="1"/>
    <col min="14" max="14" width="16.140625" style="124" customWidth="1"/>
    <col min="15" max="15" width="19.7109375" style="124" customWidth="1"/>
    <col min="16" max="16" width="17.140625" style="124" customWidth="1"/>
    <col min="17" max="17" width="21.28515625" style="124" customWidth="1"/>
    <col min="18" max="18" width="32.5703125" style="124" customWidth="1"/>
    <col min="19" max="19" width="17.7109375" style="124" customWidth="1"/>
    <col min="20" max="20" width="17.5703125" style="124" customWidth="1"/>
    <col min="21" max="22" width="21.28515625" style="124" customWidth="1"/>
    <col min="23" max="16384" width="11.42578125" style="124"/>
  </cols>
  <sheetData>
    <row r="1" spans="1:22" ht="21.95" customHeight="1" x14ac:dyDescent="0.25">
      <c r="A1" s="132"/>
      <c r="B1" s="133"/>
      <c r="C1" s="141" t="s">
        <v>11</v>
      </c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5" t="s">
        <v>13</v>
      </c>
    </row>
    <row r="2" spans="1:22" ht="21.95" customHeight="1" x14ac:dyDescent="0.25">
      <c r="A2" s="132"/>
      <c r="B2" s="133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5" t="s">
        <v>14</v>
      </c>
    </row>
    <row r="3" spans="1:22" ht="21.95" customHeight="1" x14ac:dyDescent="0.25">
      <c r="A3" s="132"/>
      <c r="B3" s="133"/>
      <c r="C3" s="142" t="s">
        <v>10</v>
      </c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3" t="s">
        <v>15</v>
      </c>
    </row>
    <row r="4" spans="1:22" ht="21.95" customHeight="1" x14ac:dyDescent="0.25">
      <c r="A4" s="134"/>
      <c r="B4" s="135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4" t="s">
        <v>12</v>
      </c>
    </row>
    <row r="5" spans="1:22" ht="22.5" customHeight="1" x14ac:dyDescent="0.25">
      <c r="A5" s="1"/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2"/>
    </row>
    <row r="6" spans="1:22" ht="22.5" customHeight="1" x14ac:dyDescent="0.25">
      <c r="A6" s="136" t="s">
        <v>6</v>
      </c>
      <c r="B6" s="136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</row>
    <row r="7" spans="1:22" ht="22.5" customHeight="1" x14ac:dyDescent="0.25">
      <c r="A7" s="136" t="s">
        <v>5</v>
      </c>
      <c r="B7" s="136"/>
      <c r="C7" s="139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</row>
    <row r="8" spans="1:22" ht="22.5" customHeight="1" x14ac:dyDescent="0.25">
      <c r="A8" s="136" t="s">
        <v>7</v>
      </c>
      <c r="B8" s="136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</row>
    <row r="9" spans="1:22" ht="22.5" customHeight="1" x14ac:dyDescent="0.25">
      <c r="A9" s="136" t="s">
        <v>8</v>
      </c>
      <c r="B9" s="136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</row>
    <row r="10" spans="1:22" ht="24.75" customHeight="1" x14ac:dyDescent="0.25">
      <c r="A10" s="136" t="s">
        <v>9</v>
      </c>
      <c r="B10" s="136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</row>
    <row r="11" spans="1:22" ht="15.75" customHeight="1" x14ac:dyDescent="0.25">
      <c r="A11" s="126"/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</row>
    <row r="12" spans="1:22" ht="51.75" customHeight="1" x14ac:dyDescent="0.25">
      <c r="A12" s="130" t="s">
        <v>16</v>
      </c>
      <c r="B12" s="130"/>
      <c r="C12" s="130"/>
      <c r="D12" s="6" t="s">
        <v>17</v>
      </c>
      <c r="E12" s="24" t="s">
        <v>18</v>
      </c>
      <c r="F12" s="130" t="s">
        <v>19</v>
      </c>
      <c r="G12" s="130"/>
      <c r="H12" s="130"/>
      <c r="I12" s="130"/>
      <c r="J12" s="130"/>
      <c r="K12" s="130"/>
      <c r="L12" s="130"/>
      <c r="M12" s="130"/>
      <c r="N12" s="130"/>
      <c r="O12" s="130"/>
      <c r="P12" s="130" t="s">
        <v>20</v>
      </c>
      <c r="Q12" s="130"/>
      <c r="R12" s="130"/>
      <c r="S12" s="130"/>
      <c r="T12" s="130"/>
      <c r="U12" s="130"/>
      <c r="V12" s="130"/>
    </row>
    <row r="13" spans="1:22" ht="15" customHeight="1" x14ac:dyDescent="0.25">
      <c r="A13" s="130" t="s">
        <v>0</v>
      </c>
      <c r="B13" s="130" t="s">
        <v>21</v>
      </c>
      <c r="C13" s="130" t="s">
        <v>22</v>
      </c>
      <c r="D13" s="130" t="s">
        <v>23</v>
      </c>
      <c r="E13" s="137" t="s">
        <v>58</v>
      </c>
      <c r="F13" s="130" t="s">
        <v>24</v>
      </c>
      <c r="G13" s="130" t="s">
        <v>3</v>
      </c>
      <c r="H13" s="130"/>
      <c r="I13" s="130"/>
      <c r="J13" s="130"/>
      <c r="K13" s="130" t="s">
        <v>25</v>
      </c>
      <c r="L13" s="130" t="s">
        <v>26</v>
      </c>
      <c r="M13" s="130" t="s">
        <v>27</v>
      </c>
      <c r="N13" s="130" t="s">
        <v>28</v>
      </c>
      <c r="O13" s="130"/>
      <c r="P13" s="130" t="s">
        <v>29</v>
      </c>
      <c r="Q13" s="130" t="s">
        <v>30</v>
      </c>
      <c r="R13" s="130" t="s">
        <v>31</v>
      </c>
      <c r="S13" s="130" t="s">
        <v>32</v>
      </c>
      <c r="T13" s="130" t="s">
        <v>33</v>
      </c>
      <c r="U13" s="130" t="s">
        <v>4</v>
      </c>
      <c r="V13" s="130" t="s">
        <v>59</v>
      </c>
    </row>
    <row r="14" spans="1:22" ht="25.5" x14ac:dyDescent="0.25">
      <c r="A14" s="131"/>
      <c r="B14" s="131"/>
      <c r="C14" s="131"/>
      <c r="D14" s="130"/>
      <c r="E14" s="138"/>
      <c r="F14" s="131"/>
      <c r="G14" s="6" t="s">
        <v>34</v>
      </c>
      <c r="H14" s="6" t="s">
        <v>35</v>
      </c>
      <c r="I14" s="6" t="s">
        <v>36</v>
      </c>
      <c r="J14" s="6" t="s">
        <v>2</v>
      </c>
      <c r="K14" s="131"/>
      <c r="L14" s="130"/>
      <c r="M14" s="131"/>
      <c r="N14" s="6" t="s">
        <v>37</v>
      </c>
      <c r="O14" s="6" t="s">
        <v>38</v>
      </c>
      <c r="P14" s="130"/>
      <c r="Q14" s="130"/>
      <c r="R14" s="130"/>
      <c r="S14" s="130"/>
      <c r="T14" s="130"/>
      <c r="U14" s="130"/>
      <c r="V14" s="130"/>
    </row>
    <row r="15" spans="1:22" ht="70.5" customHeight="1" x14ac:dyDescent="0.25">
      <c r="A15" s="19"/>
      <c r="B15" s="19"/>
      <c r="C15" s="7"/>
      <c r="D15" s="8"/>
      <c r="E15" s="9"/>
      <c r="F15" s="127"/>
      <c r="G15" s="9"/>
      <c r="H15" s="9"/>
      <c r="I15" s="129"/>
      <c r="J15" s="129"/>
      <c r="K15" s="10"/>
      <c r="L15" s="10"/>
      <c r="M15" s="127"/>
      <c r="N15" s="11"/>
      <c r="O15" s="12"/>
      <c r="P15" s="13"/>
      <c r="Q15" s="14" t="e">
        <f>P15/J15</f>
        <v>#DIV/0!</v>
      </c>
      <c r="R15" s="15"/>
      <c r="S15" s="15"/>
      <c r="T15" s="16"/>
      <c r="U15" s="14" t="e">
        <f>T15/N15</f>
        <v>#DIV/0!</v>
      </c>
      <c r="V15" s="15"/>
    </row>
    <row r="16" spans="1:22" x14ac:dyDescent="0.25">
      <c r="A16" s="19"/>
      <c r="B16" s="19"/>
      <c r="C16" s="7"/>
      <c r="D16" s="8"/>
      <c r="E16" s="9"/>
      <c r="F16" s="127"/>
      <c r="G16" s="17"/>
      <c r="H16" s="17"/>
      <c r="I16" s="9"/>
      <c r="J16" s="9"/>
      <c r="K16" s="18"/>
      <c r="L16" s="18"/>
      <c r="M16" s="8"/>
      <c r="N16" s="11"/>
      <c r="O16" s="9"/>
      <c r="P16" s="13"/>
      <c r="Q16" s="14" t="e">
        <f t="shared" ref="Q16:Q18" si="0">P16/J16</f>
        <v>#DIV/0!</v>
      </c>
      <c r="R16" s="15"/>
      <c r="S16" s="15"/>
      <c r="T16" s="16"/>
      <c r="U16" s="14" t="e">
        <f>T16/N16</f>
        <v>#DIV/0!</v>
      </c>
      <c r="V16" s="15"/>
    </row>
    <row r="17" spans="1:22" x14ac:dyDescent="0.25">
      <c r="A17" s="19"/>
      <c r="B17" s="19"/>
      <c r="C17" s="8"/>
      <c r="D17" s="8"/>
      <c r="E17" s="9"/>
      <c r="F17" s="128"/>
      <c r="G17" s="17"/>
      <c r="H17" s="17"/>
      <c r="I17" s="20"/>
      <c r="J17" s="20"/>
      <c r="K17" s="18"/>
      <c r="L17" s="18"/>
      <c r="M17" s="9"/>
      <c r="N17" s="11"/>
      <c r="O17" s="9"/>
      <c r="P17" s="13"/>
      <c r="Q17" s="14" t="e">
        <f t="shared" si="0"/>
        <v>#DIV/0!</v>
      </c>
      <c r="R17" s="15"/>
      <c r="S17" s="15"/>
      <c r="T17" s="16"/>
      <c r="U17" s="14" t="e">
        <f>T17/N17</f>
        <v>#DIV/0!</v>
      </c>
      <c r="V17" s="15"/>
    </row>
    <row r="18" spans="1:22" x14ac:dyDescent="0.25">
      <c r="A18" s="19"/>
      <c r="B18" s="19"/>
      <c r="C18" s="8"/>
      <c r="D18" s="8"/>
      <c r="E18" s="9"/>
      <c r="F18" s="128"/>
      <c r="G18" s="21"/>
      <c r="H18" s="21"/>
      <c r="I18" s="22"/>
      <c r="J18" s="22"/>
      <c r="K18" s="18"/>
      <c r="L18" s="18"/>
      <c r="M18" s="21"/>
      <c r="N18" s="23"/>
      <c r="O18" s="9"/>
      <c r="P18" s="15"/>
      <c r="Q18" s="14" t="e">
        <f t="shared" si="0"/>
        <v>#DIV/0!</v>
      </c>
      <c r="R18" s="15"/>
      <c r="S18" s="15"/>
      <c r="T18" s="16"/>
      <c r="U18" s="14" t="e">
        <f>T18/N18</f>
        <v>#DIV/0!</v>
      </c>
      <c r="V18" s="15"/>
    </row>
  </sheetData>
  <mergeCells count="34">
    <mergeCell ref="C7:V7"/>
    <mergeCell ref="C8:V8"/>
    <mergeCell ref="C9:V9"/>
    <mergeCell ref="C10:V10"/>
    <mergeCell ref="C1:U2"/>
    <mergeCell ref="C3:U4"/>
    <mergeCell ref="C6:V6"/>
    <mergeCell ref="V13:V14"/>
    <mergeCell ref="A10:B10"/>
    <mergeCell ref="F12:O12"/>
    <mergeCell ref="P12:V12"/>
    <mergeCell ref="N13:O13"/>
    <mergeCell ref="G13:J13"/>
    <mergeCell ref="E13:E14"/>
    <mergeCell ref="R13:R14"/>
    <mergeCell ref="S13:S14"/>
    <mergeCell ref="T13:T14"/>
    <mergeCell ref="U13:U14"/>
    <mergeCell ref="K13:K14"/>
    <mergeCell ref="L13:L14"/>
    <mergeCell ref="M13:M14"/>
    <mergeCell ref="A1:B4"/>
    <mergeCell ref="Q13:Q14"/>
    <mergeCell ref="F13:F14"/>
    <mergeCell ref="A12:C12"/>
    <mergeCell ref="A6:B6"/>
    <mergeCell ref="A7:B7"/>
    <mergeCell ref="A8:B8"/>
    <mergeCell ref="A9:B9"/>
    <mergeCell ref="P13:P14"/>
    <mergeCell ref="A13:A14"/>
    <mergeCell ref="B13:B14"/>
    <mergeCell ref="C13:C14"/>
    <mergeCell ref="D13:D14"/>
  </mergeCells>
  <conditionalFormatting sqref="Q15:Q18">
    <cfRule type="cellIs" dxfId="2" priority="3" operator="between">
      <formula>0</formula>
      <formula>0.6</formula>
    </cfRule>
  </conditionalFormatting>
  <conditionalFormatting sqref="Q15:Q18">
    <cfRule type="cellIs" dxfId="1" priority="1" operator="between">
      <formula>0.91</formula>
      <formula>1</formula>
    </cfRule>
    <cfRule type="cellIs" dxfId="0" priority="2" operator="between">
      <formula>0.61</formula>
      <formula>0.9</formula>
    </cfRule>
  </conditionalFormatting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LISTAS!$A$4:$A$10</xm:f>
          </x14:formula1>
          <xm:sqref>A15:A18</xm:sqref>
        </x14:dataValidation>
        <x14:dataValidation type="list" allowBlank="1" showInputMessage="1" showErrorMessage="1" xr:uid="{00000000-0002-0000-0000-000001000000}">
          <x14:formula1>
            <xm:f>LISTAS!$B$4:$B$34</xm:f>
          </x14:formula1>
          <xm:sqref>B15:B18</xm:sqref>
        </x14:dataValidation>
        <x14:dataValidation type="list" allowBlank="1" showInputMessage="1" showErrorMessage="1" xr:uid="{00000000-0002-0000-0000-000002000000}">
          <x14:formula1>
            <xm:f>LISTAS!$C$4:$C$73</xm:f>
          </x14:formula1>
          <xm:sqref>C15:C18</xm:sqref>
        </x14:dataValidation>
        <x14:dataValidation type="list" allowBlank="1" showInputMessage="1" showErrorMessage="1" xr:uid="{00000000-0002-0000-0000-000003000000}">
          <x14:formula1>
            <xm:f>LISTAS!$D$4:$D$6</xm:f>
          </x14:formula1>
          <xm:sqref>D15</xm:sqref>
        </x14:dataValidation>
        <x14:dataValidation type="list" allowBlank="1" showInputMessage="1" showErrorMessage="1" xr:uid="{00000000-0002-0000-0000-000004000000}">
          <x14:formula1>
            <xm:f>LISTAS!$E$4:$E$12</xm:f>
          </x14:formula1>
          <xm:sqref>E15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128"/>
  <sheetViews>
    <sheetView topLeftCell="B1" workbookViewId="0">
      <selection activeCell="A2" sqref="A2:A43"/>
    </sheetView>
  </sheetViews>
  <sheetFormatPr baseColWidth="10" defaultRowHeight="12.75" x14ac:dyDescent="0.25"/>
  <cols>
    <col min="1" max="1" width="43.28515625" style="26" customWidth="1"/>
    <col min="2" max="2" width="110" style="26" bestFit="1" customWidth="1"/>
    <col min="3" max="3" width="43.28515625" style="26" customWidth="1"/>
    <col min="4" max="4" width="24.42578125" style="26" customWidth="1"/>
    <col min="5" max="5" width="48" style="26" customWidth="1"/>
    <col min="6" max="16384" width="11.42578125" style="26"/>
  </cols>
  <sheetData>
    <row r="2" spans="1:5" ht="14.25" customHeight="1" x14ac:dyDescent="0.25">
      <c r="A2" s="143" t="s">
        <v>0</v>
      </c>
      <c r="B2" s="143" t="s">
        <v>21</v>
      </c>
      <c r="C2" s="143" t="s">
        <v>22</v>
      </c>
      <c r="D2" s="25" t="s">
        <v>60</v>
      </c>
      <c r="E2" s="143" t="s">
        <v>290</v>
      </c>
    </row>
    <row r="3" spans="1:5" ht="14.25" customHeight="1" x14ac:dyDescent="0.25">
      <c r="A3" s="144"/>
      <c r="B3" s="144"/>
      <c r="C3" s="144"/>
      <c r="D3" s="27" t="s">
        <v>62</v>
      </c>
      <c r="E3" s="144"/>
    </row>
    <row r="4" spans="1:5" ht="39.75" customHeight="1" x14ac:dyDescent="0.25">
      <c r="A4" s="28" t="s">
        <v>39</v>
      </c>
      <c r="B4" s="28" t="s">
        <v>40</v>
      </c>
      <c r="C4" s="29" t="s">
        <v>63</v>
      </c>
      <c r="D4" s="29" t="s">
        <v>288</v>
      </c>
      <c r="E4" s="28" t="s">
        <v>291</v>
      </c>
    </row>
    <row r="5" spans="1:5" ht="39.75" customHeight="1" x14ac:dyDescent="0.25">
      <c r="A5" s="28" t="s">
        <v>67</v>
      </c>
      <c r="B5" s="28" t="s">
        <v>48</v>
      </c>
      <c r="C5" s="29" t="s">
        <v>68</v>
      </c>
      <c r="D5" s="29" t="s">
        <v>289</v>
      </c>
      <c r="E5" s="28" t="s">
        <v>292</v>
      </c>
    </row>
    <row r="6" spans="1:5" ht="39.75" customHeight="1" x14ac:dyDescent="0.25">
      <c r="A6" s="28" t="s">
        <v>70</v>
      </c>
      <c r="B6" s="28" t="s">
        <v>71</v>
      </c>
      <c r="C6" s="29" t="s">
        <v>72</v>
      </c>
      <c r="D6" s="28" t="s">
        <v>53</v>
      </c>
      <c r="E6" s="28" t="s">
        <v>293</v>
      </c>
    </row>
    <row r="7" spans="1:5" ht="39.75" customHeight="1" x14ac:dyDescent="0.25">
      <c r="A7" s="28" t="s">
        <v>74</v>
      </c>
      <c r="B7" s="28" t="s">
        <v>75</v>
      </c>
      <c r="C7" s="29" t="s">
        <v>41</v>
      </c>
      <c r="E7" s="28" t="s">
        <v>294</v>
      </c>
    </row>
    <row r="8" spans="1:5" ht="39.75" customHeight="1" x14ac:dyDescent="0.25">
      <c r="A8" s="28" t="s">
        <v>77</v>
      </c>
      <c r="B8" s="28" t="s">
        <v>78</v>
      </c>
      <c r="C8" s="29" t="s">
        <v>43</v>
      </c>
      <c r="E8" s="28" t="s">
        <v>295</v>
      </c>
    </row>
    <row r="9" spans="1:5" ht="39.75" customHeight="1" x14ac:dyDescent="0.25">
      <c r="A9" s="28" t="s">
        <v>80</v>
      </c>
      <c r="B9" s="28" t="s">
        <v>81</v>
      </c>
      <c r="C9" s="29" t="s">
        <v>49</v>
      </c>
      <c r="E9" s="28" t="s">
        <v>296</v>
      </c>
    </row>
    <row r="10" spans="1:5" ht="60" customHeight="1" x14ac:dyDescent="0.25">
      <c r="A10" s="28" t="s">
        <v>53</v>
      </c>
      <c r="B10" s="28" t="s">
        <v>83</v>
      </c>
      <c r="C10" s="29" t="s">
        <v>54</v>
      </c>
      <c r="E10" s="28" t="s">
        <v>297</v>
      </c>
    </row>
    <row r="11" spans="1:5" ht="24.75" customHeight="1" x14ac:dyDescent="0.25">
      <c r="B11" s="28" t="s">
        <v>85</v>
      </c>
      <c r="C11" s="29" t="s">
        <v>86</v>
      </c>
      <c r="E11" s="28" t="s">
        <v>298</v>
      </c>
    </row>
    <row r="12" spans="1:5" ht="24.75" customHeight="1" x14ac:dyDescent="0.25">
      <c r="B12" s="28" t="s">
        <v>89</v>
      </c>
      <c r="C12" s="29" t="s">
        <v>90</v>
      </c>
      <c r="E12" s="28" t="s">
        <v>299</v>
      </c>
    </row>
    <row r="13" spans="1:5" ht="24.75" customHeight="1" x14ac:dyDescent="0.25">
      <c r="B13" s="28" t="s">
        <v>92</v>
      </c>
      <c r="C13" s="29" t="s">
        <v>93</v>
      </c>
    </row>
    <row r="14" spans="1:5" ht="24.75" customHeight="1" x14ac:dyDescent="0.25">
      <c r="B14" s="28" t="s">
        <v>95</v>
      </c>
      <c r="C14" s="29" t="s">
        <v>96</v>
      </c>
    </row>
    <row r="15" spans="1:5" ht="24.75" customHeight="1" x14ac:dyDescent="0.25">
      <c r="B15" s="28" t="s">
        <v>97</v>
      </c>
      <c r="C15" s="29" t="s">
        <v>98</v>
      </c>
    </row>
    <row r="16" spans="1:5" ht="24.75" customHeight="1" x14ac:dyDescent="0.25">
      <c r="B16" s="28" t="s">
        <v>99</v>
      </c>
      <c r="C16" s="29" t="s">
        <v>100</v>
      </c>
    </row>
    <row r="17" spans="2:3" ht="24.75" customHeight="1" x14ac:dyDescent="0.25">
      <c r="B17" s="28" t="s">
        <v>102</v>
      </c>
      <c r="C17" s="29" t="s">
        <v>103</v>
      </c>
    </row>
    <row r="18" spans="2:3" ht="24.75" customHeight="1" x14ac:dyDescent="0.25">
      <c r="B18" s="28" t="s">
        <v>105</v>
      </c>
      <c r="C18" s="29" t="s">
        <v>106</v>
      </c>
    </row>
    <row r="19" spans="2:3" ht="24.75" customHeight="1" x14ac:dyDescent="0.25">
      <c r="B19" s="28" t="s">
        <v>108</v>
      </c>
      <c r="C19" s="29" t="s">
        <v>109</v>
      </c>
    </row>
    <row r="20" spans="2:3" ht="24.75" customHeight="1" x14ac:dyDescent="0.25">
      <c r="B20" s="28" t="s">
        <v>111</v>
      </c>
      <c r="C20" s="29" t="s">
        <v>112</v>
      </c>
    </row>
    <row r="21" spans="2:3" ht="24.75" customHeight="1" x14ac:dyDescent="0.25">
      <c r="B21" s="28" t="s">
        <v>115</v>
      </c>
      <c r="C21" s="29" t="s">
        <v>116</v>
      </c>
    </row>
    <row r="22" spans="2:3" ht="24.75" customHeight="1" x14ac:dyDescent="0.25">
      <c r="B22" s="28" t="s">
        <v>118</v>
      </c>
      <c r="C22" s="29" t="s">
        <v>119</v>
      </c>
    </row>
    <row r="23" spans="2:3" ht="24.75" customHeight="1" x14ac:dyDescent="0.25">
      <c r="B23" s="28" t="s">
        <v>121</v>
      </c>
      <c r="C23" s="29" t="s">
        <v>122</v>
      </c>
    </row>
    <row r="24" spans="2:3" ht="24.75" customHeight="1" x14ac:dyDescent="0.25">
      <c r="B24" s="28" t="s">
        <v>124</v>
      </c>
      <c r="C24" s="29" t="s">
        <v>125</v>
      </c>
    </row>
    <row r="25" spans="2:3" ht="24.75" customHeight="1" x14ac:dyDescent="0.25">
      <c r="B25" s="28" t="s">
        <v>127</v>
      </c>
      <c r="C25" s="29" t="s">
        <v>128</v>
      </c>
    </row>
    <row r="26" spans="2:3" ht="24.75" customHeight="1" x14ac:dyDescent="0.25">
      <c r="B26" s="28" t="s">
        <v>130</v>
      </c>
      <c r="C26" s="29" t="s">
        <v>131</v>
      </c>
    </row>
    <row r="27" spans="2:3" ht="24.75" customHeight="1" x14ac:dyDescent="0.25">
      <c r="B27" s="28" t="s">
        <v>133</v>
      </c>
      <c r="C27" s="29" t="s">
        <v>134</v>
      </c>
    </row>
    <row r="28" spans="2:3" ht="24.75" customHeight="1" x14ac:dyDescent="0.25">
      <c r="B28" s="28" t="s">
        <v>136</v>
      </c>
      <c r="C28" s="29" t="s">
        <v>137</v>
      </c>
    </row>
    <row r="29" spans="2:3" ht="24.75" customHeight="1" x14ac:dyDescent="0.25">
      <c r="B29" s="28" t="s">
        <v>139</v>
      </c>
      <c r="C29" s="29" t="s">
        <v>140</v>
      </c>
    </row>
    <row r="30" spans="2:3" ht="24.75" customHeight="1" x14ac:dyDescent="0.25">
      <c r="B30" s="28" t="s">
        <v>142</v>
      </c>
      <c r="C30" s="29" t="s">
        <v>143</v>
      </c>
    </row>
    <row r="31" spans="2:3" ht="24.75" customHeight="1" x14ac:dyDescent="0.25">
      <c r="B31" s="28" t="s">
        <v>145</v>
      </c>
      <c r="C31" s="29" t="s">
        <v>146</v>
      </c>
    </row>
    <row r="32" spans="2:3" ht="24.75" customHeight="1" x14ac:dyDescent="0.25">
      <c r="B32" s="28" t="s">
        <v>148</v>
      </c>
      <c r="C32" s="29" t="s">
        <v>149</v>
      </c>
    </row>
    <row r="33" spans="2:3" ht="24.75" customHeight="1" x14ac:dyDescent="0.25">
      <c r="B33" s="28" t="s">
        <v>151</v>
      </c>
      <c r="C33" s="29" t="s">
        <v>152</v>
      </c>
    </row>
    <row r="34" spans="2:3" ht="24.75" customHeight="1" x14ac:dyDescent="0.25">
      <c r="B34" s="28" t="s">
        <v>53</v>
      </c>
      <c r="C34" s="29" t="s">
        <v>154</v>
      </c>
    </row>
    <row r="35" spans="2:3" ht="24.75" customHeight="1" x14ac:dyDescent="0.25">
      <c r="C35" s="29" t="s">
        <v>156</v>
      </c>
    </row>
    <row r="36" spans="2:3" ht="24.75" customHeight="1" x14ac:dyDescent="0.25">
      <c r="C36" s="29" t="s">
        <v>158</v>
      </c>
    </row>
    <row r="37" spans="2:3" ht="24.75" customHeight="1" x14ac:dyDescent="0.25">
      <c r="C37" s="29" t="s">
        <v>160</v>
      </c>
    </row>
    <row r="38" spans="2:3" ht="24.75" customHeight="1" x14ac:dyDescent="0.25">
      <c r="C38" s="29" t="s">
        <v>162</v>
      </c>
    </row>
    <row r="39" spans="2:3" ht="24.75" customHeight="1" x14ac:dyDescent="0.25">
      <c r="C39" s="29" t="s">
        <v>164</v>
      </c>
    </row>
    <row r="40" spans="2:3" ht="24.75" customHeight="1" x14ac:dyDescent="0.25">
      <c r="C40" s="29" t="s">
        <v>166</v>
      </c>
    </row>
    <row r="41" spans="2:3" ht="24.75" customHeight="1" x14ac:dyDescent="0.25">
      <c r="C41" s="29" t="s">
        <v>168</v>
      </c>
    </row>
    <row r="42" spans="2:3" ht="24.75" customHeight="1" x14ac:dyDescent="0.25">
      <c r="C42" s="29" t="s">
        <v>170</v>
      </c>
    </row>
    <row r="43" spans="2:3" ht="24.75" customHeight="1" x14ac:dyDescent="0.25">
      <c r="C43" s="29" t="s">
        <v>172</v>
      </c>
    </row>
    <row r="44" spans="2:3" ht="24.75" customHeight="1" x14ac:dyDescent="0.25">
      <c r="C44" s="29" t="s">
        <v>174</v>
      </c>
    </row>
    <row r="45" spans="2:3" ht="24.75" customHeight="1" x14ac:dyDescent="0.25">
      <c r="C45" s="29" t="s">
        <v>176</v>
      </c>
    </row>
    <row r="46" spans="2:3" ht="24.75" customHeight="1" x14ac:dyDescent="0.25">
      <c r="C46" s="29" t="s">
        <v>178</v>
      </c>
    </row>
    <row r="47" spans="2:3" ht="24.75" customHeight="1" x14ac:dyDescent="0.25">
      <c r="C47" s="29" t="s">
        <v>180</v>
      </c>
    </row>
    <row r="48" spans="2:3" ht="24.75" customHeight="1" x14ac:dyDescent="0.25">
      <c r="C48" s="29" t="s">
        <v>182</v>
      </c>
    </row>
    <row r="49" spans="3:3" ht="24.75" customHeight="1" x14ac:dyDescent="0.25">
      <c r="C49" s="29" t="s">
        <v>184</v>
      </c>
    </row>
    <row r="50" spans="3:3" ht="24.75" customHeight="1" x14ac:dyDescent="0.25">
      <c r="C50" s="29" t="s">
        <v>186</v>
      </c>
    </row>
    <row r="51" spans="3:3" ht="24.75" customHeight="1" x14ac:dyDescent="0.25">
      <c r="C51" s="29" t="s">
        <v>188</v>
      </c>
    </row>
    <row r="52" spans="3:3" ht="24.75" customHeight="1" x14ac:dyDescent="0.25">
      <c r="C52" s="29" t="s">
        <v>190</v>
      </c>
    </row>
    <row r="53" spans="3:3" ht="24.75" customHeight="1" x14ac:dyDescent="0.25">
      <c r="C53" s="29" t="s">
        <v>192</v>
      </c>
    </row>
    <row r="54" spans="3:3" ht="24.75" customHeight="1" x14ac:dyDescent="0.25">
      <c r="C54" s="29" t="s">
        <v>194</v>
      </c>
    </row>
    <row r="55" spans="3:3" ht="24.75" customHeight="1" x14ac:dyDescent="0.25">
      <c r="C55" s="29" t="s">
        <v>196</v>
      </c>
    </row>
    <row r="56" spans="3:3" ht="24.75" customHeight="1" x14ac:dyDescent="0.25">
      <c r="C56" s="29" t="s">
        <v>198</v>
      </c>
    </row>
    <row r="57" spans="3:3" ht="24.75" customHeight="1" x14ac:dyDescent="0.25">
      <c r="C57" s="29" t="s">
        <v>200</v>
      </c>
    </row>
    <row r="58" spans="3:3" ht="24.75" customHeight="1" x14ac:dyDescent="0.25">
      <c r="C58" s="29" t="s">
        <v>202</v>
      </c>
    </row>
    <row r="59" spans="3:3" ht="24.75" customHeight="1" x14ac:dyDescent="0.25">
      <c r="C59" s="29" t="s">
        <v>204</v>
      </c>
    </row>
    <row r="60" spans="3:3" ht="24.75" customHeight="1" x14ac:dyDescent="0.25">
      <c r="C60" s="29" t="s">
        <v>206</v>
      </c>
    </row>
    <row r="61" spans="3:3" ht="24.75" customHeight="1" x14ac:dyDescent="0.25">
      <c r="C61" s="29" t="s">
        <v>208</v>
      </c>
    </row>
    <row r="62" spans="3:3" ht="24.75" customHeight="1" x14ac:dyDescent="0.25">
      <c r="C62" s="29" t="s">
        <v>210</v>
      </c>
    </row>
    <row r="63" spans="3:3" ht="24.75" customHeight="1" x14ac:dyDescent="0.25">
      <c r="C63" s="29" t="s">
        <v>212</v>
      </c>
    </row>
    <row r="64" spans="3:3" ht="24.75" customHeight="1" x14ac:dyDescent="0.25">
      <c r="C64" s="29" t="s">
        <v>214</v>
      </c>
    </row>
    <row r="65" spans="3:3" ht="24.75" customHeight="1" x14ac:dyDescent="0.25">
      <c r="C65" s="29" t="s">
        <v>216</v>
      </c>
    </row>
    <row r="66" spans="3:3" ht="24.75" customHeight="1" x14ac:dyDescent="0.25">
      <c r="C66" s="29" t="s">
        <v>218</v>
      </c>
    </row>
    <row r="67" spans="3:3" ht="24.75" customHeight="1" x14ac:dyDescent="0.25">
      <c r="C67" s="29" t="s">
        <v>220</v>
      </c>
    </row>
    <row r="68" spans="3:3" ht="24.75" customHeight="1" x14ac:dyDescent="0.25">
      <c r="C68" s="29" t="s">
        <v>222</v>
      </c>
    </row>
    <row r="69" spans="3:3" ht="24.75" customHeight="1" x14ac:dyDescent="0.25">
      <c r="C69" s="29" t="s">
        <v>224</v>
      </c>
    </row>
    <row r="70" spans="3:3" ht="24.75" customHeight="1" x14ac:dyDescent="0.25">
      <c r="C70" s="29" t="s">
        <v>226</v>
      </c>
    </row>
    <row r="71" spans="3:3" ht="24.75" customHeight="1" x14ac:dyDescent="0.25">
      <c r="C71" s="29" t="s">
        <v>228</v>
      </c>
    </row>
    <row r="72" spans="3:3" ht="24.75" customHeight="1" x14ac:dyDescent="0.25">
      <c r="C72" s="29" t="s">
        <v>230</v>
      </c>
    </row>
    <row r="73" spans="3:3" ht="24.75" customHeight="1" x14ac:dyDescent="0.25">
      <c r="C73" s="28" t="s">
        <v>53</v>
      </c>
    </row>
    <row r="74" spans="3:3" ht="24.75" customHeight="1" x14ac:dyDescent="0.25"/>
    <row r="75" spans="3:3" ht="24.75" customHeight="1" x14ac:dyDescent="0.25"/>
    <row r="76" spans="3:3" ht="24.75" customHeight="1" x14ac:dyDescent="0.25"/>
    <row r="77" spans="3:3" ht="24.75" customHeight="1" x14ac:dyDescent="0.25"/>
    <row r="78" spans="3:3" ht="24.75" customHeight="1" x14ac:dyDescent="0.25"/>
    <row r="79" spans="3:3" ht="24.75" customHeight="1" x14ac:dyDescent="0.25"/>
    <row r="80" spans="3:3" ht="24.75" customHeight="1" x14ac:dyDescent="0.25"/>
    <row r="81" ht="24.75" customHeight="1" x14ac:dyDescent="0.25"/>
    <row r="82" ht="24.75" customHeight="1" x14ac:dyDescent="0.25"/>
    <row r="83" ht="24.75" customHeight="1" x14ac:dyDescent="0.25"/>
    <row r="84" ht="24.75" customHeight="1" x14ac:dyDescent="0.25"/>
    <row r="85" ht="24.75" customHeight="1" x14ac:dyDescent="0.25"/>
    <row r="86" ht="24.75" customHeight="1" x14ac:dyDescent="0.25"/>
    <row r="87" ht="24.75" customHeight="1" x14ac:dyDescent="0.25"/>
    <row r="88" ht="24.75" customHeight="1" x14ac:dyDescent="0.25"/>
    <row r="89" ht="24.75" customHeight="1" x14ac:dyDescent="0.25"/>
    <row r="90" ht="24.75" customHeight="1" x14ac:dyDescent="0.25"/>
    <row r="91" ht="24.75" customHeight="1" x14ac:dyDescent="0.25"/>
    <row r="92" ht="24.75" customHeight="1" x14ac:dyDescent="0.25"/>
    <row r="93" ht="24.75" customHeight="1" x14ac:dyDescent="0.25"/>
    <row r="94" ht="24.75" customHeight="1" x14ac:dyDescent="0.25"/>
    <row r="95" ht="24.75" customHeight="1" x14ac:dyDescent="0.25"/>
    <row r="96" ht="24.75" customHeight="1" x14ac:dyDescent="0.25"/>
    <row r="97" ht="24.75" customHeight="1" x14ac:dyDescent="0.25"/>
    <row r="98" ht="24.75" customHeight="1" x14ac:dyDescent="0.25"/>
    <row r="99" ht="24.75" customHeight="1" x14ac:dyDescent="0.25"/>
    <row r="100" ht="24.75" customHeight="1" x14ac:dyDescent="0.25"/>
    <row r="101" ht="24.75" customHeight="1" x14ac:dyDescent="0.25"/>
    <row r="102" ht="24.75" customHeight="1" x14ac:dyDescent="0.25"/>
    <row r="103" ht="24.75" customHeight="1" x14ac:dyDescent="0.25"/>
    <row r="104" ht="24.75" customHeight="1" x14ac:dyDescent="0.25"/>
    <row r="105" ht="24.75" customHeight="1" x14ac:dyDescent="0.25"/>
    <row r="106" ht="24.75" customHeight="1" x14ac:dyDescent="0.25"/>
    <row r="107" ht="24.75" customHeight="1" x14ac:dyDescent="0.25"/>
    <row r="108" ht="24.75" customHeight="1" x14ac:dyDescent="0.25"/>
    <row r="109" ht="24.75" customHeight="1" x14ac:dyDescent="0.25"/>
    <row r="110" ht="24.75" customHeight="1" x14ac:dyDescent="0.25"/>
    <row r="111" ht="24.75" customHeight="1" x14ac:dyDescent="0.25"/>
    <row r="112" ht="24.75" customHeight="1" x14ac:dyDescent="0.25"/>
    <row r="113" ht="24.75" customHeight="1" x14ac:dyDescent="0.25"/>
    <row r="114" ht="24.75" customHeight="1" x14ac:dyDescent="0.25"/>
    <row r="115" ht="24.75" customHeight="1" x14ac:dyDescent="0.25"/>
    <row r="116" ht="24.75" customHeight="1" x14ac:dyDescent="0.25"/>
    <row r="117" ht="24.75" customHeight="1" x14ac:dyDescent="0.25"/>
    <row r="118" ht="24.75" customHeight="1" x14ac:dyDescent="0.25"/>
    <row r="119" ht="24.75" customHeight="1" x14ac:dyDescent="0.25"/>
    <row r="120" ht="24.75" customHeight="1" x14ac:dyDescent="0.25"/>
    <row r="121" ht="24.75" customHeight="1" x14ac:dyDescent="0.25"/>
    <row r="122" ht="24.75" customHeight="1" x14ac:dyDescent="0.25"/>
    <row r="123" ht="24.75" customHeight="1" x14ac:dyDescent="0.25"/>
    <row r="124" ht="24.75" customHeight="1" x14ac:dyDescent="0.25"/>
    <row r="125" ht="24.75" customHeight="1" x14ac:dyDescent="0.25"/>
    <row r="126" ht="24.75" customHeight="1" x14ac:dyDescent="0.25"/>
    <row r="127" ht="24.75" customHeight="1" x14ac:dyDescent="0.25"/>
    <row r="128" ht="24.75" customHeight="1" x14ac:dyDescent="0.25"/>
  </sheetData>
  <mergeCells count="4">
    <mergeCell ref="E2:E3"/>
    <mergeCell ref="A2:A3"/>
    <mergeCell ref="B2:B3"/>
    <mergeCell ref="C2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26"/>
  <sheetViews>
    <sheetView topLeftCell="A82" workbookViewId="0">
      <selection activeCell="A2" sqref="A2:A43"/>
    </sheetView>
  </sheetViews>
  <sheetFormatPr baseColWidth="10" defaultRowHeight="15" x14ac:dyDescent="0.25"/>
  <sheetData>
    <row r="1" spans="1:19" ht="39" thickBot="1" x14ac:dyDescent="0.3">
      <c r="A1" s="30" t="s">
        <v>0</v>
      </c>
      <c r="B1" s="31" t="s">
        <v>1</v>
      </c>
      <c r="C1" s="31" t="s">
        <v>300</v>
      </c>
      <c r="D1" s="31" t="s">
        <v>61</v>
      </c>
      <c r="E1" s="31" t="s">
        <v>301</v>
      </c>
      <c r="F1" s="31" t="s">
        <v>302</v>
      </c>
      <c r="G1" s="31" t="s">
        <v>303</v>
      </c>
      <c r="H1" s="31">
        <v>2021</v>
      </c>
      <c r="I1" s="31">
        <v>2022</v>
      </c>
      <c r="J1" s="31">
        <v>2023</v>
      </c>
      <c r="K1" s="31">
        <v>2024</v>
      </c>
      <c r="L1" s="31">
        <v>2025</v>
      </c>
      <c r="M1" s="31">
        <v>2026</v>
      </c>
      <c r="N1" s="31">
        <v>2027</v>
      </c>
      <c r="O1" s="31">
        <v>2028</v>
      </c>
      <c r="P1" s="31">
        <v>2029</v>
      </c>
      <c r="Q1" s="31">
        <v>2030</v>
      </c>
      <c r="R1" s="31" t="s">
        <v>304</v>
      </c>
      <c r="S1" s="32" t="s">
        <v>27</v>
      </c>
    </row>
    <row r="2" spans="1:19" ht="128.25" thickTop="1" x14ac:dyDescent="0.25">
      <c r="A2" s="145" t="s">
        <v>305</v>
      </c>
      <c r="B2" s="148" t="s">
        <v>306</v>
      </c>
      <c r="C2" s="151" t="s">
        <v>63</v>
      </c>
      <c r="D2" s="33" t="s">
        <v>64</v>
      </c>
      <c r="E2" s="33" t="s">
        <v>307</v>
      </c>
      <c r="F2" s="34">
        <v>0</v>
      </c>
      <c r="G2" s="34" t="s">
        <v>308</v>
      </c>
      <c r="H2" s="34">
        <v>0.05</v>
      </c>
      <c r="I2" s="34">
        <v>0.4</v>
      </c>
      <c r="J2" s="34">
        <v>0.5</v>
      </c>
      <c r="K2" s="34">
        <v>0.5</v>
      </c>
      <c r="L2" s="34">
        <v>0.6</v>
      </c>
      <c r="M2" s="34">
        <v>0.7</v>
      </c>
      <c r="N2" s="34">
        <v>0.7</v>
      </c>
      <c r="O2" s="34">
        <v>0.7</v>
      </c>
      <c r="P2" s="34">
        <v>0.7</v>
      </c>
      <c r="Q2" s="34">
        <v>0.7</v>
      </c>
      <c r="R2" s="34">
        <f t="shared" ref="R2:R28" si="0">+Q2</f>
        <v>0.7</v>
      </c>
      <c r="S2" s="35" t="s">
        <v>309</v>
      </c>
    </row>
    <row r="3" spans="1:19" ht="191.25" x14ac:dyDescent="0.25">
      <c r="A3" s="146"/>
      <c r="B3" s="149"/>
      <c r="C3" s="152"/>
      <c r="D3" s="33" t="s">
        <v>69</v>
      </c>
      <c r="E3" s="33" t="s">
        <v>310</v>
      </c>
      <c r="F3" s="34">
        <v>0</v>
      </c>
      <c r="G3" s="34" t="s">
        <v>308</v>
      </c>
      <c r="H3" s="34">
        <v>0</v>
      </c>
      <c r="I3" s="34">
        <v>0.2</v>
      </c>
      <c r="J3" s="34">
        <v>0.3</v>
      </c>
      <c r="K3" s="34">
        <v>0.4</v>
      </c>
      <c r="L3" s="34">
        <v>0.5</v>
      </c>
      <c r="M3" s="34">
        <v>0.6</v>
      </c>
      <c r="N3" s="34">
        <v>0.65</v>
      </c>
      <c r="O3" s="34">
        <v>0.7</v>
      </c>
      <c r="P3" s="34">
        <v>0.75</v>
      </c>
      <c r="Q3" s="34">
        <v>0.8</v>
      </c>
      <c r="R3" s="34">
        <f t="shared" si="0"/>
        <v>0.8</v>
      </c>
      <c r="S3" s="35" t="s">
        <v>309</v>
      </c>
    </row>
    <row r="4" spans="1:19" ht="165.75" x14ac:dyDescent="0.25">
      <c r="A4" s="146"/>
      <c r="B4" s="149"/>
      <c r="C4" s="153" t="s">
        <v>68</v>
      </c>
      <c r="D4" s="33" t="s">
        <v>73</v>
      </c>
      <c r="E4" s="33" t="s">
        <v>311</v>
      </c>
      <c r="F4" s="34">
        <v>0</v>
      </c>
      <c r="G4" s="36" t="s">
        <v>312</v>
      </c>
      <c r="H4" s="34">
        <v>0</v>
      </c>
      <c r="I4" s="34">
        <v>0.1</v>
      </c>
      <c r="J4" s="34">
        <v>0.6</v>
      </c>
      <c r="K4" s="34">
        <v>0.8</v>
      </c>
      <c r="L4" s="34">
        <v>1</v>
      </c>
      <c r="M4" s="34">
        <v>1</v>
      </c>
      <c r="N4" s="34">
        <v>1</v>
      </c>
      <c r="O4" s="34">
        <v>1</v>
      </c>
      <c r="P4" s="34">
        <v>1</v>
      </c>
      <c r="Q4" s="34">
        <v>1</v>
      </c>
      <c r="R4" s="34">
        <f t="shared" si="0"/>
        <v>1</v>
      </c>
      <c r="S4" s="35" t="s">
        <v>313</v>
      </c>
    </row>
    <row r="5" spans="1:19" ht="178.5" x14ac:dyDescent="0.25">
      <c r="A5" s="146"/>
      <c r="B5" s="149"/>
      <c r="C5" s="153"/>
      <c r="D5" s="33" t="s">
        <v>76</v>
      </c>
      <c r="E5" s="33" t="s">
        <v>314</v>
      </c>
      <c r="F5" s="34">
        <v>0</v>
      </c>
      <c r="G5" s="36" t="s">
        <v>312</v>
      </c>
      <c r="H5" s="34">
        <v>0</v>
      </c>
      <c r="I5" s="34">
        <v>0.4</v>
      </c>
      <c r="J5" s="34">
        <v>0.5</v>
      </c>
      <c r="K5" s="34">
        <v>0.7</v>
      </c>
      <c r="L5" s="34">
        <v>1</v>
      </c>
      <c r="M5" s="34">
        <v>1</v>
      </c>
      <c r="N5" s="34">
        <v>1</v>
      </c>
      <c r="O5" s="34">
        <v>1</v>
      </c>
      <c r="P5" s="34">
        <v>1</v>
      </c>
      <c r="Q5" s="34">
        <v>1</v>
      </c>
      <c r="R5" s="34">
        <f t="shared" si="0"/>
        <v>1</v>
      </c>
      <c r="S5" s="35" t="s">
        <v>309</v>
      </c>
    </row>
    <row r="6" spans="1:19" ht="178.5" x14ac:dyDescent="0.25">
      <c r="A6" s="146"/>
      <c r="B6" s="149"/>
      <c r="C6" s="153" t="s">
        <v>72</v>
      </c>
      <c r="D6" s="33" t="s">
        <v>79</v>
      </c>
      <c r="E6" s="33" t="s">
        <v>315</v>
      </c>
      <c r="F6" s="34">
        <v>0.7</v>
      </c>
      <c r="G6" s="36" t="s">
        <v>308</v>
      </c>
      <c r="H6" s="34">
        <v>0.8</v>
      </c>
      <c r="I6" s="34">
        <v>0.8</v>
      </c>
      <c r="J6" s="34">
        <v>0.8</v>
      </c>
      <c r="K6" s="34">
        <v>0.8</v>
      </c>
      <c r="L6" s="34">
        <v>0.8</v>
      </c>
      <c r="M6" s="34">
        <v>0.8</v>
      </c>
      <c r="N6" s="34">
        <v>0.8</v>
      </c>
      <c r="O6" s="34">
        <v>0.8</v>
      </c>
      <c r="P6" s="34">
        <v>0.8</v>
      </c>
      <c r="Q6" s="34">
        <v>0.8</v>
      </c>
      <c r="R6" s="34">
        <f t="shared" si="0"/>
        <v>0.8</v>
      </c>
      <c r="S6" s="35" t="s">
        <v>309</v>
      </c>
    </row>
    <row r="7" spans="1:19" ht="127.5" x14ac:dyDescent="0.25">
      <c r="A7" s="146"/>
      <c r="B7" s="149"/>
      <c r="C7" s="153"/>
      <c r="D7" s="33" t="s">
        <v>82</v>
      </c>
      <c r="E7" s="33" t="s">
        <v>316</v>
      </c>
      <c r="F7" s="34">
        <v>0</v>
      </c>
      <c r="G7" s="36" t="s">
        <v>308</v>
      </c>
      <c r="H7" s="34">
        <v>0.3</v>
      </c>
      <c r="I7" s="34">
        <v>0.5</v>
      </c>
      <c r="J7" s="34">
        <v>0.6</v>
      </c>
      <c r="K7" s="34">
        <v>0.7</v>
      </c>
      <c r="L7" s="34">
        <v>0.8</v>
      </c>
      <c r="M7" s="34">
        <v>0.8</v>
      </c>
      <c r="N7" s="34">
        <v>0.8</v>
      </c>
      <c r="O7" s="34">
        <v>0.8</v>
      </c>
      <c r="P7" s="34">
        <v>0.8</v>
      </c>
      <c r="Q7" s="34">
        <v>0.8</v>
      </c>
      <c r="R7" s="34">
        <f t="shared" si="0"/>
        <v>0.8</v>
      </c>
      <c r="S7" s="35" t="s">
        <v>317</v>
      </c>
    </row>
    <row r="8" spans="1:19" ht="76.5" x14ac:dyDescent="0.25">
      <c r="A8" s="146"/>
      <c r="B8" s="149"/>
      <c r="C8" s="153" t="s">
        <v>41</v>
      </c>
      <c r="D8" s="33" t="s">
        <v>84</v>
      </c>
      <c r="E8" s="33" t="s">
        <v>318</v>
      </c>
      <c r="F8" s="37">
        <v>0</v>
      </c>
      <c r="G8" s="38" t="s">
        <v>312</v>
      </c>
      <c r="H8" s="38">
        <v>0</v>
      </c>
      <c r="I8" s="38">
        <v>0</v>
      </c>
      <c r="J8" s="38">
        <v>0</v>
      </c>
      <c r="K8" s="38">
        <v>1</v>
      </c>
      <c r="L8" s="38">
        <v>2</v>
      </c>
      <c r="M8" s="38">
        <v>3</v>
      </c>
      <c r="N8" s="38">
        <v>4</v>
      </c>
      <c r="O8" s="38">
        <v>4</v>
      </c>
      <c r="P8" s="38">
        <v>4</v>
      </c>
      <c r="Q8" s="38">
        <v>4</v>
      </c>
      <c r="R8" s="38">
        <f t="shared" si="0"/>
        <v>4</v>
      </c>
      <c r="S8" s="35" t="s">
        <v>42</v>
      </c>
    </row>
    <row r="9" spans="1:19" ht="89.25" x14ac:dyDescent="0.25">
      <c r="A9" s="146"/>
      <c r="B9" s="149"/>
      <c r="C9" s="153"/>
      <c r="D9" s="33" t="s">
        <v>87</v>
      </c>
      <c r="E9" s="33" t="s">
        <v>319</v>
      </c>
      <c r="F9" s="37">
        <v>0</v>
      </c>
      <c r="G9" s="38" t="s">
        <v>312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38">
        <v>0</v>
      </c>
      <c r="N9" s="38">
        <v>0</v>
      </c>
      <c r="O9" s="38">
        <v>1</v>
      </c>
      <c r="P9" s="38">
        <v>1</v>
      </c>
      <c r="Q9" s="38">
        <v>1</v>
      </c>
      <c r="R9" s="38">
        <f t="shared" si="0"/>
        <v>1</v>
      </c>
      <c r="S9" s="35" t="s">
        <v>320</v>
      </c>
    </row>
    <row r="10" spans="1:19" ht="114.75" x14ac:dyDescent="0.25">
      <c r="A10" s="146"/>
      <c r="B10" s="149"/>
      <c r="C10" s="153" t="s">
        <v>43</v>
      </c>
      <c r="D10" s="33" t="s">
        <v>44</v>
      </c>
      <c r="E10" s="33" t="s">
        <v>45</v>
      </c>
      <c r="F10" s="36">
        <v>89</v>
      </c>
      <c r="G10" s="36" t="s">
        <v>308</v>
      </c>
      <c r="H10" s="36">
        <v>2</v>
      </c>
      <c r="I10" s="36">
        <v>2</v>
      </c>
      <c r="J10" s="36">
        <v>2</v>
      </c>
      <c r="K10" s="36">
        <v>2</v>
      </c>
      <c r="L10" s="36">
        <v>2</v>
      </c>
      <c r="M10" s="36">
        <v>2</v>
      </c>
      <c r="N10" s="36">
        <v>2</v>
      </c>
      <c r="O10" s="36">
        <v>2</v>
      </c>
      <c r="P10" s="36">
        <v>2</v>
      </c>
      <c r="Q10" s="36">
        <v>2</v>
      </c>
      <c r="R10" s="36">
        <f t="shared" si="0"/>
        <v>2</v>
      </c>
      <c r="S10" s="35" t="s">
        <v>321</v>
      </c>
    </row>
    <row r="11" spans="1:19" ht="153" x14ac:dyDescent="0.25">
      <c r="A11" s="146"/>
      <c r="B11" s="150"/>
      <c r="C11" s="153"/>
      <c r="D11" s="33" t="s">
        <v>46</v>
      </c>
      <c r="E11" s="33" t="s">
        <v>47</v>
      </c>
      <c r="F11" s="34">
        <v>0</v>
      </c>
      <c r="G11" s="34" t="s">
        <v>312</v>
      </c>
      <c r="H11" s="34">
        <v>0.05</v>
      </c>
      <c r="I11" s="34">
        <v>0.15000000000000002</v>
      </c>
      <c r="J11" s="34">
        <v>0.3</v>
      </c>
      <c r="K11" s="34">
        <v>0.4</v>
      </c>
      <c r="L11" s="34">
        <v>0.5</v>
      </c>
      <c r="M11" s="34">
        <v>0.6</v>
      </c>
      <c r="N11" s="34">
        <v>0.7</v>
      </c>
      <c r="O11" s="34">
        <v>0.8</v>
      </c>
      <c r="P11" s="34">
        <v>0.9</v>
      </c>
      <c r="Q11" s="34">
        <v>0.95</v>
      </c>
      <c r="R11" s="34">
        <f t="shared" si="0"/>
        <v>0.95</v>
      </c>
      <c r="S11" s="35" t="s">
        <v>321</v>
      </c>
    </row>
    <row r="12" spans="1:19" ht="127.5" x14ac:dyDescent="0.25">
      <c r="A12" s="146"/>
      <c r="B12" s="153" t="s">
        <v>322</v>
      </c>
      <c r="C12" s="33" t="s">
        <v>49</v>
      </c>
      <c r="D12" s="33" t="s">
        <v>50</v>
      </c>
      <c r="E12" s="33" t="s">
        <v>51</v>
      </c>
      <c r="F12" s="39">
        <v>3040</v>
      </c>
      <c r="G12" s="36" t="s">
        <v>308</v>
      </c>
      <c r="H12" s="39">
        <v>3100</v>
      </c>
      <c r="I12" s="39">
        <v>3500</v>
      </c>
      <c r="J12" s="39">
        <v>4000</v>
      </c>
      <c r="K12" s="39">
        <v>4000</v>
      </c>
      <c r="L12" s="39">
        <v>4000</v>
      </c>
      <c r="M12" s="39">
        <v>4000</v>
      </c>
      <c r="N12" s="39">
        <v>4000</v>
      </c>
      <c r="O12" s="39">
        <v>4000</v>
      </c>
      <c r="P12" s="39">
        <v>4000</v>
      </c>
      <c r="Q12" s="39">
        <v>4000</v>
      </c>
      <c r="R12" s="39">
        <f t="shared" si="0"/>
        <v>4000</v>
      </c>
      <c r="S12" s="35" t="s">
        <v>52</v>
      </c>
    </row>
    <row r="13" spans="1:19" ht="204" x14ac:dyDescent="0.25">
      <c r="A13" s="146"/>
      <c r="B13" s="153"/>
      <c r="C13" s="153" t="s">
        <v>54</v>
      </c>
      <c r="D13" s="33" t="s">
        <v>55</v>
      </c>
      <c r="E13" s="33" t="s">
        <v>56</v>
      </c>
      <c r="F13" s="36">
        <v>10</v>
      </c>
      <c r="G13" s="34" t="s">
        <v>312</v>
      </c>
      <c r="H13" s="36">
        <v>10</v>
      </c>
      <c r="I13" s="36">
        <v>16</v>
      </c>
      <c r="J13" s="36">
        <v>18</v>
      </c>
      <c r="K13" s="36">
        <v>18</v>
      </c>
      <c r="L13" s="36">
        <v>20</v>
      </c>
      <c r="M13" s="36">
        <v>20</v>
      </c>
      <c r="N13" s="36">
        <v>20</v>
      </c>
      <c r="O13" s="36">
        <v>20</v>
      </c>
      <c r="P13" s="36">
        <v>20</v>
      </c>
      <c r="Q13" s="36">
        <v>20</v>
      </c>
      <c r="R13" s="36">
        <f t="shared" si="0"/>
        <v>20</v>
      </c>
      <c r="S13" s="35" t="s">
        <v>57</v>
      </c>
    </row>
    <row r="14" spans="1:19" ht="114.75" x14ac:dyDescent="0.25">
      <c r="A14" s="146"/>
      <c r="B14" s="153"/>
      <c r="C14" s="153"/>
      <c r="D14" s="33" t="s">
        <v>101</v>
      </c>
      <c r="E14" s="33" t="s">
        <v>323</v>
      </c>
      <c r="F14" s="36">
        <v>0</v>
      </c>
      <c r="G14" s="34" t="s">
        <v>312</v>
      </c>
      <c r="H14" s="36">
        <v>0</v>
      </c>
      <c r="I14" s="36">
        <v>1</v>
      </c>
      <c r="J14" s="36">
        <v>2</v>
      </c>
      <c r="K14" s="36">
        <v>3</v>
      </c>
      <c r="L14" s="36">
        <v>4</v>
      </c>
      <c r="M14" s="36">
        <v>4</v>
      </c>
      <c r="N14" s="36">
        <v>4</v>
      </c>
      <c r="O14" s="36">
        <v>4</v>
      </c>
      <c r="P14" s="36">
        <v>4</v>
      </c>
      <c r="Q14" s="36">
        <v>4</v>
      </c>
      <c r="R14" s="36">
        <f t="shared" si="0"/>
        <v>4</v>
      </c>
      <c r="S14" s="35" t="s">
        <v>52</v>
      </c>
    </row>
    <row r="15" spans="1:19" ht="204" x14ac:dyDescent="0.25">
      <c r="A15" s="146"/>
      <c r="B15" s="153"/>
      <c r="C15" s="33" t="s">
        <v>86</v>
      </c>
      <c r="D15" s="33" t="s">
        <v>104</v>
      </c>
      <c r="E15" s="33" t="s">
        <v>324</v>
      </c>
      <c r="F15" s="34">
        <f>2/40</f>
        <v>0.05</v>
      </c>
      <c r="G15" s="34" t="s">
        <v>312</v>
      </c>
      <c r="H15" s="34">
        <v>0.05</v>
      </c>
      <c r="I15" s="34">
        <v>0.125</v>
      </c>
      <c r="J15" s="34">
        <v>0.2</v>
      </c>
      <c r="K15" s="34">
        <v>0.2</v>
      </c>
      <c r="L15" s="34">
        <v>0.2</v>
      </c>
      <c r="M15" s="34">
        <v>0.2</v>
      </c>
      <c r="N15" s="34">
        <v>0.2</v>
      </c>
      <c r="O15" s="34">
        <v>0.2</v>
      </c>
      <c r="P15" s="34">
        <v>0.2</v>
      </c>
      <c r="Q15" s="34">
        <v>0.2</v>
      </c>
      <c r="R15" s="34">
        <f t="shared" si="0"/>
        <v>0.2</v>
      </c>
      <c r="S15" s="35" t="s">
        <v>57</v>
      </c>
    </row>
    <row r="16" spans="1:19" ht="102" x14ac:dyDescent="0.25">
      <c r="A16" s="146"/>
      <c r="B16" s="153"/>
      <c r="C16" s="33" t="s">
        <v>90</v>
      </c>
      <c r="D16" s="33" t="s">
        <v>107</v>
      </c>
      <c r="E16" s="33" t="s">
        <v>325</v>
      </c>
      <c r="F16" s="36">
        <v>0</v>
      </c>
      <c r="G16" s="34" t="s">
        <v>312</v>
      </c>
      <c r="H16" s="36">
        <v>0</v>
      </c>
      <c r="I16" s="36">
        <v>41</v>
      </c>
      <c r="J16" s="36">
        <v>82</v>
      </c>
      <c r="K16" s="36">
        <v>123</v>
      </c>
      <c r="L16" s="36">
        <v>164</v>
      </c>
      <c r="M16" s="36">
        <v>205</v>
      </c>
      <c r="N16" s="36">
        <v>300</v>
      </c>
      <c r="O16" s="36">
        <v>300</v>
      </c>
      <c r="P16" s="36">
        <v>300</v>
      </c>
      <c r="Q16" s="36">
        <v>300</v>
      </c>
      <c r="R16" s="36">
        <f t="shared" si="0"/>
        <v>300</v>
      </c>
      <c r="S16" s="35" t="s">
        <v>52</v>
      </c>
    </row>
    <row r="17" spans="1:19" ht="127.5" x14ac:dyDescent="0.25">
      <c r="A17" s="146"/>
      <c r="B17" s="153" t="s">
        <v>326</v>
      </c>
      <c r="C17" s="153" t="s">
        <v>93</v>
      </c>
      <c r="D17" s="33" t="s">
        <v>110</v>
      </c>
      <c r="E17" s="33" t="s">
        <v>327</v>
      </c>
      <c r="F17" s="34">
        <f>12/16</f>
        <v>0.75</v>
      </c>
      <c r="G17" s="34" t="s">
        <v>312</v>
      </c>
      <c r="H17" s="34">
        <v>0.875</v>
      </c>
      <c r="I17" s="34">
        <v>0.875</v>
      </c>
      <c r="J17" s="34">
        <v>0.875</v>
      </c>
      <c r="K17" s="34">
        <v>0.9375</v>
      </c>
      <c r="L17" s="34">
        <v>0.9375</v>
      </c>
      <c r="M17" s="34">
        <v>1</v>
      </c>
      <c r="N17" s="34">
        <v>1</v>
      </c>
      <c r="O17" s="34">
        <v>1</v>
      </c>
      <c r="P17" s="34">
        <v>1</v>
      </c>
      <c r="Q17" s="40">
        <v>1</v>
      </c>
      <c r="R17" s="40">
        <f t="shared" si="0"/>
        <v>1</v>
      </c>
      <c r="S17" s="35" t="s">
        <v>52</v>
      </c>
    </row>
    <row r="18" spans="1:19" ht="114.75" x14ac:dyDescent="0.25">
      <c r="A18" s="146"/>
      <c r="B18" s="153"/>
      <c r="C18" s="153"/>
      <c r="D18" s="33" t="s">
        <v>113</v>
      </c>
      <c r="E18" s="33" t="s">
        <v>328</v>
      </c>
      <c r="F18" s="41">
        <v>0</v>
      </c>
      <c r="G18" s="34" t="s">
        <v>312</v>
      </c>
      <c r="H18" s="41">
        <v>0</v>
      </c>
      <c r="I18" s="41">
        <v>3</v>
      </c>
      <c r="J18" s="41">
        <v>6</v>
      </c>
      <c r="K18" s="41">
        <v>9</v>
      </c>
      <c r="L18" s="41">
        <v>12</v>
      </c>
      <c r="M18" s="41">
        <v>15</v>
      </c>
      <c r="N18" s="41">
        <v>18</v>
      </c>
      <c r="O18" s="41">
        <v>21</v>
      </c>
      <c r="P18" s="41">
        <v>24</v>
      </c>
      <c r="Q18" s="41">
        <v>24</v>
      </c>
      <c r="R18" s="41">
        <f t="shared" si="0"/>
        <v>24</v>
      </c>
      <c r="S18" s="35" t="s">
        <v>52</v>
      </c>
    </row>
    <row r="19" spans="1:19" ht="191.25" x14ac:dyDescent="0.25">
      <c r="A19" s="146"/>
      <c r="B19" s="153"/>
      <c r="C19" s="153"/>
      <c r="D19" s="33" t="s">
        <v>117</v>
      </c>
      <c r="E19" s="33" t="s">
        <v>329</v>
      </c>
      <c r="F19" s="41">
        <v>2</v>
      </c>
      <c r="G19" s="34" t="s">
        <v>312</v>
      </c>
      <c r="H19" s="41">
        <v>2</v>
      </c>
      <c r="I19" s="41">
        <v>4</v>
      </c>
      <c r="J19" s="41">
        <v>6</v>
      </c>
      <c r="K19" s="41">
        <v>10</v>
      </c>
      <c r="L19" s="41">
        <v>12</v>
      </c>
      <c r="M19" s="41">
        <v>14</v>
      </c>
      <c r="N19" s="41">
        <v>16</v>
      </c>
      <c r="O19" s="41">
        <v>20</v>
      </c>
      <c r="P19" s="41">
        <v>22</v>
      </c>
      <c r="Q19" s="41">
        <v>24</v>
      </c>
      <c r="R19" s="41">
        <f t="shared" si="0"/>
        <v>24</v>
      </c>
      <c r="S19" s="35" t="s">
        <v>52</v>
      </c>
    </row>
    <row r="20" spans="1:19" ht="191.25" x14ac:dyDescent="0.25">
      <c r="A20" s="146"/>
      <c r="B20" s="153"/>
      <c r="C20" s="153"/>
      <c r="D20" s="33" t="s">
        <v>120</v>
      </c>
      <c r="E20" s="33" t="s">
        <v>330</v>
      </c>
      <c r="F20" s="41">
        <v>0</v>
      </c>
      <c r="G20" s="34" t="s">
        <v>312</v>
      </c>
      <c r="H20" s="41">
        <v>0</v>
      </c>
      <c r="I20" s="41">
        <v>6</v>
      </c>
      <c r="J20" s="41">
        <v>12</v>
      </c>
      <c r="K20" s="41">
        <v>18</v>
      </c>
      <c r="L20" s="41">
        <v>24</v>
      </c>
      <c r="M20" s="41">
        <v>30</v>
      </c>
      <c r="N20" s="41">
        <v>36</v>
      </c>
      <c r="O20" s="41">
        <v>42</v>
      </c>
      <c r="P20" s="41">
        <v>48</v>
      </c>
      <c r="Q20" s="41">
        <v>54</v>
      </c>
      <c r="R20" s="41">
        <f t="shared" si="0"/>
        <v>54</v>
      </c>
      <c r="S20" s="35" t="s">
        <v>52</v>
      </c>
    </row>
    <row r="21" spans="1:19" ht="165.75" x14ac:dyDescent="0.25">
      <c r="A21" s="146"/>
      <c r="B21" s="153"/>
      <c r="C21" s="153" t="s">
        <v>96</v>
      </c>
      <c r="D21" s="33" t="s">
        <v>123</v>
      </c>
      <c r="E21" s="33" t="s">
        <v>331</v>
      </c>
      <c r="F21" s="40">
        <v>0</v>
      </c>
      <c r="G21" s="34" t="s">
        <v>312</v>
      </c>
      <c r="H21" s="40">
        <v>0</v>
      </c>
      <c r="I21" s="40">
        <v>0</v>
      </c>
      <c r="J21" s="40">
        <v>0</v>
      </c>
      <c r="K21" s="40">
        <v>0</v>
      </c>
      <c r="L21" s="40">
        <v>0.125</v>
      </c>
      <c r="M21" s="40">
        <v>0.125</v>
      </c>
      <c r="N21" s="40">
        <v>0.125</v>
      </c>
      <c r="O21" s="40">
        <v>0.3125</v>
      </c>
      <c r="P21" s="40">
        <v>0.3125</v>
      </c>
      <c r="Q21" s="40">
        <v>0.3125</v>
      </c>
      <c r="R21" s="34">
        <f t="shared" si="0"/>
        <v>0.3125</v>
      </c>
      <c r="S21" s="35" t="s">
        <v>52</v>
      </c>
    </row>
    <row r="22" spans="1:19" ht="191.25" x14ac:dyDescent="0.25">
      <c r="A22" s="146"/>
      <c r="B22" s="153"/>
      <c r="C22" s="153"/>
      <c r="D22" s="33" t="s">
        <v>126</v>
      </c>
      <c r="E22" s="33" t="s">
        <v>332</v>
      </c>
      <c r="F22" s="36">
        <v>1</v>
      </c>
      <c r="G22" s="34" t="s">
        <v>312</v>
      </c>
      <c r="H22" s="36">
        <v>2</v>
      </c>
      <c r="I22" s="36">
        <v>4</v>
      </c>
      <c r="J22" s="36">
        <v>6</v>
      </c>
      <c r="K22" s="36">
        <v>10</v>
      </c>
      <c r="L22" s="36">
        <v>12</v>
      </c>
      <c r="M22" s="36">
        <v>14</v>
      </c>
      <c r="N22" s="36">
        <v>16</v>
      </c>
      <c r="O22" s="36">
        <v>20</v>
      </c>
      <c r="P22" s="36">
        <v>22</v>
      </c>
      <c r="Q22" s="36">
        <v>24</v>
      </c>
      <c r="R22" s="41">
        <f t="shared" si="0"/>
        <v>24</v>
      </c>
      <c r="S22" s="35" t="s">
        <v>52</v>
      </c>
    </row>
    <row r="23" spans="1:19" ht="127.5" x14ac:dyDescent="0.25">
      <c r="A23" s="146"/>
      <c r="B23" s="153"/>
      <c r="C23" s="153" t="s">
        <v>98</v>
      </c>
      <c r="D23" s="33" t="s">
        <v>129</v>
      </c>
      <c r="E23" s="33" t="s">
        <v>333</v>
      </c>
      <c r="F23" s="36">
        <v>109</v>
      </c>
      <c r="G23" s="36" t="s">
        <v>312</v>
      </c>
      <c r="H23" s="36">
        <v>30</v>
      </c>
      <c r="I23" s="36">
        <v>60</v>
      </c>
      <c r="J23" s="36">
        <v>90</v>
      </c>
      <c r="K23" s="36">
        <v>120</v>
      </c>
      <c r="L23" s="36">
        <v>150</v>
      </c>
      <c r="M23" s="36">
        <v>180</v>
      </c>
      <c r="N23" s="36">
        <v>210</v>
      </c>
      <c r="O23" s="36">
        <v>240</v>
      </c>
      <c r="P23" s="36">
        <v>270</v>
      </c>
      <c r="Q23" s="36">
        <v>300</v>
      </c>
      <c r="R23" s="41">
        <f t="shared" si="0"/>
        <v>300</v>
      </c>
      <c r="S23" s="35" t="s">
        <v>52</v>
      </c>
    </row>
    <row r="24" spans="1:19" ht="127.5" x14ac:dyDescent="0.25">
      <c r="A24" s="146"/>
      <c r="B24" s="153"/>
      <c r="C24" s="153"/>
      <c r="D24" s="33" t="s">
        <v>132</v>
      </c>
      <c r="E24" s="33" t="s">
        <v>334</v>
      </c>
      <c r="F24" s="36">
        <v>109</v>
      </c>
      <c r="G24" s="36" t="s">
        <v>312</v>
      </c>
      <c r="H24" s="36">
        <v>0</v>
      </c>
      <c r="I24" s="36">
        <v>75</v>
      </c>
      <c r="J24" s="36">
        <v>75</v>
      </c>
      <c r="K24" s="36">
        <v>150</v>
      </c>
      <c r="L24" s="36">
        <v>150</v>
      </c>
      <c r="M24" s="36">
        <v>150</v>
      </c>
      <c r="N24" s="36">
        <v>150</v>
      </c>
      <c r="O24" s="36">
        <v>225</v>
      </c>
      <c r="P24" s="36">
        <v>225</v>
      </c>
      <c r="Q24" s="36">
        <v>300</v>
      </c>
      <c r="R24" s="41">
        <f t="shared" si="0"/>
        <v>300</v>
      </c>
      <c r="S24" s="35" t="s">
        <v>52</v>
      </c>
    </row>
    <row r="25" spans="1:19" ht="165.75" x14ac:dyDescent="0.25">
      <c r="A25" s="146"/>
      <c r="B25" s="153"/>
      <c r="C25" s="153"/>
      <c r="D25" s="33" t="s">
        <v>135</v>
      </c>
      <c r="E25" s="33" t="s">
        <v>335</v>
      </c>
      <c r="F25" s="36">
        <v>0</v>
      </c>
      <c r="G25" s="36" t="s">
        <v>312</v>
      </c>
      <c r="H25" s="36">
        <v>0</v>
      </c>
      <c r="I25" s="36">
        <v>75</v>
      </c>
      <c r="J25" s="36">
        <v>75</v>
      </c>
      <c r="K25" s="36">
        <v>150</v>
      </c>
      <c r="L25" s="36">
        <v>150</v>
      </c>
      <c r="M25" s="36">
        <v>150</v>
      </c>
      <c r="N25" s="36">
        <v>150</v>
      </c>
      <c r="O25" s="36">
        <v>225</v>
      </c>
      <c r="P25" s="36">
        <v>225</v>
      </c>
      <c r="Q25" s="36">
        <v>300</v>
      </c>
      <c r="R25" s="41">
        <f t="shared" si="0"/>
        <v>300</v>
      </c>
      <c r="S25" s="35" t="s">
        <v>52</v>
      </c>
    </row>
    <row r="26" spans="1:19" ht="76.5" x14ac:dyDescent="0.25">
      <c r="A26" s="146"/>
      <c r="B26" s="153"/>
      <c r="C26" s="153"/>
      <c r="D26" s="33" t="s">
        <v>138</v>
      </c>
      <c r="E26" s="33" t="s">
        <v>336</v>
      </c>
      <c r="F26" s="36">
        <v>0</v>
      </c>
      <c r="G26" s="36" t="s">
        <v>308</v>
      </c>
      <c r="H26" s="36">
        <v>0</v>
      </c>
      <c r="I26" s="36">
        <v>1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>
        <f>+I26</f>
        <v>1</v>
      </c>
      <c r="S26" s="35" t="s">
        <v>52</v>
      </c>
    </row>
    <row r="27" spans="1:19" ht="204" x14ac:dyDescent="0.25">
      <c r="A27" s="146"/>
      <c r="B27" s="153"/>
      <c r="C27" s="153"/>
      <c r="D27" s="33" t="s">
        <v>141</v>
      </c>
      <c r="E27" s="33" t="s">
        <v>337</v>
      </c>
      <c r="F27" s="36">
        <v>12</v>
      </c>
      <c r="G27" s="36" t="s">
        <v>312</v>
      </c>
      <c r="H27" s="36">
        <v>50</v>
      </c>
      <c r="I27" s="36">
        <v>100</v>
      </c>
      <c r="J27" s="36">
        <v>150</v>
      </c>
      <c r="K27" s="36">
        <v>150</v>
      </c>
      <c r="L27" s="36">
        <v>150</v>
      </c>
      <c r="M27" s="36">
        <v>150</v>
      </c>
      <c r="N27" s="36">
        <v>200</v>
      </c>
      <c r="O27" s="36">
        <v>250</v>
      </c>
      <c r="P27" s="36">
        <v>300</v>
      </c>
      <c r="Q27" s="36">
        <v>300</v>
      </c>
      <c r="R27" s="41">
        <f t="shared" si="0"/>
        <v>300</v>
      </c>
      <c r="S27" s="35" t="s">
        <v>52</v>
      </c>
    </row>
    <row r="28" spans="1:19" ht="102" x14ac:dyDescent="0.25">
      <c r="A28" s="146"/>
      <c r="B28" s="153"/>
      <c r="C28" s="153"/>
      <c r="D28" s="33" t="s">
        <v>144</v>
      </c>
      <c r="E28" s="33" t="s">
        <v>338</v>
      </c>
      <c r="F28" s="36">
        <v>0</v>
      </c>
      <c r="G28" s="36" t="s">
        <v>312</v>
      </c>
      <c r="H28" s="36">
        <v>0</v>
      </c>
      <c r="I28" s="36">
        <v>50</v>
      </c>
      <c r="J28" s="36">
        <v>100</v>
      </c>
      <c r="K28" s="36">
        <v>150</v>
      </c>
      <c r="L28" s="36">
        <v>150</v>
      </c>
      <c r="M28" s="36">
        <v>150</v>
      </c>
      <c r="N28" s="36">
        <v>150</v>
      </c>
      <c r="O28" s="36">
        <v>200</v>
      </c>
      <c r="P28" s="36">
        <v>250</v>
      </c>
      <c r="Q28" s="36">
        <v>300</v>
      </c>
      <c r="R28" s="41">
        <f t="shared" si="0"/>
        <v>300</v>
      </c>
      <c r="S28" s="35" t="s">
        <v>52</v>
      </c>
    </row>
    <row r="29" spans="1:19" ht="114.75" x14ac:dyDescent="0.25">
      <c r="A29" s="146"/>
      <c r="B29" s="153"/>
      <c r="C29" s="153" t="s">
        <v>100</v>
      </c>
      <c r="D29" s="33" t="s">
        <v>147</v>
      </c>
      <c r="E29" s="33" t="s">
        <v>339</v>
      </c>
      <c r="F29" s="36">
        <v>1</v>
      </c>
      <c r="G29" s="36" t="s">
        <v>308</v>
      </c>
      <c r="H29" s="36">
        <v>45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6">
        <f>+H29</f>
        <v>45</v>
      </c>
      <c r="S29" s="35" t="s">
        <v>52</v>
      </c>
    </row>
    <row r="30" spans="1:19" ht="140.25" x14ac:dyDescent="0.25">
      <c r="A30" s="146"/>
      <c r="B30" s="153"/>
      <c r="C30" s="153"/>
      <c r="D30" s="33" t="s">
        <v>150</v>
      </c>
      <c r="E30" s="33" t="s">
        <v>340</v>
      </c>
      <c r="F30" s="36">
        <v>0</v>
      </c>
      <c r="G30" s="36" t="s">
        <v>308</v>
      </c>
      <c r="H30" s="36">
        <v>0</v>
      </c>
      <c r="I30" s="36">
        <v>0</v>
      </c>
      <c r="J30" s="36">
        <v>45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f>+J30</f>
        <v>45</v>
      </c>
      <c r="S30" s="35" t="s">
        <v>52</v>
      </c>
    </row>
    <row r="31" spans="1:19" ht="102" x14ac:dyDescent="0.25">
      <c r="A31" s="146"/>
      <c r="B31" s="153"/>
      <c r="C31" s="153"/>
      <c r="D31" s="33" t="s">
        <v>153</v>
      </c>
      <c r="E31" s="33" t="s">
        <v>341</v>
      </c>
      <c r="F31" s="36">
        <v>3</v>
      </c>
      <c r="G31" s="36" t="s">
        <v>312</v>
      </c>
      <c r="H31" s="36">
        <v>0</v>
      </c>
      <c r="I31" s="36">
        <v>50</v>
      </c>
      <c r="J31" s="36">
        <v>100</v>
      </c>
      <c r="K31" s="36">
        <v>200</v>
      </c>
      <c r="L31" s="36">
        <v>300</v>
      </c>
      <c r="M31" s="36">
        <v>450</v>
      </c>
      <c r="N31" s="36">
        <v>600</v>
      </c>
      <c r="O31" s="36">
        <v>0</v>
      </c>
      <c r="P31" s="36">
        <v>0</v>
      </c>
      <c r="Q31" s="36">
        <v>0</v>
      </c>
      <c r="R31" s="36">
        <f>+N31</f>
        <v>600</v>
      </c>
      <c r="S31" s="35" t="s">
        <v>52</v>
      </c>
    </row>
    <row r="32" spans="1:19" ht="89.25" x14ac:dyDescent="0.25">
      <c r="A32" s="146"/>
      <c r="B32" s="153"/>
      <c r="C32" s="153" t="s">
        <v>103</v>
      </c>
      <c r="D32" s="33" t="s">
        <v>155</v>
      </c>
      <c r="E32" s="33" t="s">
        <v>342</v>
      </c>
      <c r="F32" s="36">
        <v>129</v>
      </c>
      <c r="G32" s="36" t="s">
        <v>312</v>
      </c>
      <c r="H32" s="36">
        <v>30</v>
      </c>
      <c r="I32" s="36">
        <v>60</v>
      </c>
      <c r="J32" s="36">
        <v>90</v>
      </c>
      <c r="K32" s="36">
        <v>120</v>
      </c>
      <c r="L32" s="36">
        <v>150</v>
      </c>
      <c r="M32" s="36">
        <v>180</v>
      </c>
      <c r="N32" s="36">
        <v>210</v>
      </c>
      <c r="O32" s="36">
        <v>240</v>
      </c>
      <c r="P32" s="36">
        <v>270</v>
      </c>
      <c r="Q32" s="36">
        <v>300</v>
      </c>
      <c r="R32" s="36">
        <f>+Q32</f>
        <v>300</v>
      </c>
      <c r="S32" s="35" t="s">
        <v>343</v>
      </c>
    </row>
    <row r="33" spans="1:19" ht="114.75" x14ac:dyDescent="0.25">
      <c r="A33" s="146"/>
      <c r="B33" s="153"/>
      <c r="C33" s="153"/>
      <c r="D33" s="33" t="s">
        <v>157</v>
      </c>
      <c r="E33" s="33" t="s">
        <v>344</v>
      </c>
      <c r="F33" s="36">
        <v>0</v>
      </c>
      <c r="G33" s="36" t="s">
        <v>312</v>
      </c>
      <c r="H33" s="36">
        <v>0</v>
      </c>
      <c r="I33" s="36">
        <v>100</v>
      </c>
      <c r="J33" s="36">
        <v>0</v>
      </c>
      <c r="K33" s="36">
        <v>0</v>
      </c>
      <c r="L33" s="36">
        <v>200</v>
      </c>
      <c r="M33" s="36">
        <v>0</v>
      </c>
      <c r="N33" s="36">
        <v>0</v>
      </c>
      <c r="O33" s="36">
        <v>300</v>
      </c>
      <c r="P33" s="36">
        <v>0</v>
      </c>
      <c r="Q33" s="36">
        <v>0</v>
      </c>
      <c r="R33" s="36">
        <f>+O33</f>
        <v>300</v>
      </c>
      <c r="S33" s="35" t="s">
        <v>343</v>
      </c>
    </row>
    <row r="34" spans="1:19" ht="127.5" x14ac:dyDescent="0.25">
      <c r="A34" s="146"/>
      <c r="B34" s="153"/>
      <c r="C34" s="153"/>
      <c r="D34" s="33" t="s">
        <v>159</v>
      </c>
      <c r="E34" s="33" t="s">
        <v>345</v>
      </c>
      <c r="F34" s="36">
        <v>0</v>
      </c>
      <c r="G34" s="36" t="s">
        <v>312</v>
      </c>
      <c r="H34" s="36">
        <v>0</v>
      </c>
      <c r="I34" s="36">
        <v>100</v>
      </c>
      <c r="J34" s="36">
        <v>0</v>
      </c>
      <c r="K34" s="36">
        <v>0</v>
      </c>
      <c r="L34" s="36">
        <v>200</v>
      </c>
      <c r="M34" s="36">
        <v>0</v>
      </c>
      <c r="N34" s="36">
        <v>0</v>
      </c>
      <c r="O34" s="36">
        <v>300</v>
      </c>
      <c r="P34" s="36">
        <v>0</v>
      </c>
      <c r="Q34" s="36">
        <v>0</v>
      </c>
      <c r="R34" s="36">
        <f>+O34</f>
        <v>300</v>
      </c>
      <c r="S34" s="35" t="s">
        <v>343</v>
      </c>
    </row>
    <row r="35" spans="1:19" ht="114.75" x14ac:dyDescent="0.25">
      <c r="A35" s="146"/>
      <c r="B35" s="153"/>
      <c r="C35" s="153" t="s">
        <v>106</v>
      </c>
      <c r="D35" s="33" t="s">
        <v>161</v>
      </c>
      <c r="E35" s="33" t="s">
        <v>346</v>
      </c>
      <c r="F35" s="36">
        <v>0</v>
      </c>
      <c r="G35" s="36" t="s">
        <v>312</v>
      </c>
      <c r="H35" s="36">
        <v>0</v>
      </c>
      <c r="I35" s="36">
        <v>0</v>
      </c>
      <c r="J35" s="36">
        <v>100</v>
      </c>
      <c r="K35" s="36">
        <v>0</v>
      </c>
      <c r="L35" s="36">
        <v>200</v>
      </c>
      <c r="M35" s="36">
        <v>0</v>
      </c>
      <c r="N35" s="36">
        <v>0</v>
      </c>
      <c r="O35" s="36">
        <v>300</v>
      </c>
      <c r="P35" s="36">
        <v>0</v>
      </c>
      <c r="Q35" s="36">
        <v>0</v>
      </c>
      <c r="R35" s="36">
        <f>+O35</f>
        <v>300</v>
      </c>
      <c r="S35" s="35" t="s">
        <v>52</v>
      </c>
    </row>
    <row r="36" spans="1:19" ht="114.75" x14ac:dyDescent="0.25">
      <c r="A36" s="146"/>
      <c r="B36" s="153"/>
      <c r="C36" s="153"/>
      <c r="D36" s="33" t="s">
        <v>163</v>
      </c>
      <c r="E36" s="33" t="s">
        <v>347</v>
      </c>
      <c r="F36" s="36">
        <v>0</v>
      </c>
      <c r="G36" s="36" t="s">
        <v>312</v>
      </c>
      <c r="H36" s="36">
        <v>0</v>
      </c>
      <c r="I36" s="36">
        <v>100</v>
      </c>
      <c r="J36" s="36">
        <v>0</v>
      </c>
      <c r="K36" s="36">
        <v>200</v>
      </c>
      <c r="L36" s="36">
        <v>0</v>
      </c>
      <c r="M36" s="36">
        <v>0</v>
      </c>
      <c r="N36" s="36">
        <v>300</v>
      </c>
      <c r="O36" s="36">
        <v>0</v>
      </c>
      <c r="P36" s="36">
        <v>0</v>
      </c>
      <c r="Q36" s="36">
        <v>400</v>
      </c>
      <c r="R36" s="36">
        <f>+Q36</f>
        <v>400</v>
      </c>
      <c r="S36" s="35" t="s">
        <v>52</v>
      </c>
    </row>
    <row r="37" spans="1:19" ht="165.75" x14ac:dyDescent="0.25">
      <c r="A37" s="146"/>
      <c r="B37" s="153"/>
      <c r="C37" s="153"/>
      <c r="D37" s="33" t="s">
        <v>165</v>
      </c>
      <c r="E37" s="33" t="s">
        <v>348</v>
      </c>
      <c r="F37" s="36">
        <v>0</v>
      </c>
      <c r="G37" s="36" t="s">
        <v>312</v>
      </c>
      <c r="H37" s="36">
        <v>0</v>
      </c>
      <c r="I37" s="36">
        <v>6</v>
      </c>
      <c r="J37" s="36">
        <v>12</v>
      </c>
      <c r="K37" s="36">
        <v>18</v>
      </c>
      <c r="L37" s="36">
        <v>24</v>
      </c>
      <c r="M37" s="36">
        <v>30</v>
      </c>
      <c r="N37" s="36">
        <v>36</v>
      </c>
      <c r="O37" s="36">
        <v>42</v>
      </c>
      <c r="P37" s="36">
        <v>48</v>
      </c>
      <c r="Q37" s="36">
        <v>54</v>
      </c>
      <c r="R37" s="36">
        <f>+Q37</f>
        <v>54</v>
      </c>
      <c r="S37" s="35" t="s">
        <v>52</v>
      </c>
    </row>
    <row r="38" spans="1:19" ht="127.5" x14ac:dyDescent="0.25">
      <c r="A38" s="146"/>
      <c r="B38" s="153"/>
      <c r="C38" s="153"/>
      <c r="D38" s="33" t="s">
        <v>167</v>
      </c>
      <c r="E38" s="33" t="s">
        <v>349</v>
      </c>
      <c r="F38" s="36">
        <v>0</v>
      </c>
      <c r="G38" s="36" t="s">
        <v>312</v>
      </c>
      <c r="H38" s="36">
        <v>0</v>
      </c>
      <c r="I38" s="36">
        <v>1</v>
      </c>
      <c r="J38" s="36">
        <v>2</v>
      </c>
      <c r="K38" s="36">
        <v>3</v>
      </c>
      <c r="L38" s="36">
        <v>4</v>
      </c>
      <c r="M38" s="36">
        <v>5</v>
      </c>
      <c r="N38" s="36">
        <v>6</v>
      </c>
      <c r="O38" s="36">
        <v>7</v>
      </c>
      <c r="P38" s="36">
        <v>8</v>
      </c>
      <c r="Q38" s="36">
        <v>9</v>
      </c>
      <c r="R38" s="36">
        <f>+Q38</f>
        <v>9</v>
      </c>
      <c r="S38" s="35" t="s">
        <v>52</v>
      </c>
    </row>
    <row r="39" spans="1:19" ht="178.5" x14ac:dyDescent="0.25">
      <c r="A39" s="146"/>
      <c r="B39" s="153"/>
      <c r="C39" s="153"/>
      <c r="D39" s="33" t="s">
        <v>169</v>
      </c>
      <c r="E39" s="33" t="s">
        <v>350</v>
      </c>
      <c r="F39" s="36">
        <v>0</v>
      </c>
      <c r="G39" s="36" t="s">
        <v>312</v>
      </c>
      <c r="H39" s="36">
        <v>0</v>
      </c>
      <c r="I39" s="36">
        <v>0</v>
      </c>
      <c r="J39" s="36">
        <v>0</v>
      </c>
      <c r="K39" s="36">
        <v>1</v>
      </c>
      <c r="L39" s="36">
        <v>2</v>
      </c>
      <c r="M39" s="36">
        <v>3</v>
      </c>
      <c r="N39" s="36">
        <v>4</v>
      </c>
      <c r="O39" s="36">
        <v>5</v>
      </c>
      <c r="P39" s="36">
        <v>6</v>
      </c>
      <c r="Q39" s="36">
        <v>7</v>
      </c>
      <c r="R39" s="36">
        <f>+Q39</f>
        <v>7</v>
      </c>
      <c r="S39" s="35" t="s">
        <v>52</v>
      </c>
    </row>
    <row r="40" spans="1:19" ht="178.5" x14ac:dyDescent="0.25">
      <c r="A40" s="146"/>
      <c r="B40" s="153"/>
      <c r="C40" s="153"/>
      <c r="D40" s="33" t="s">
        <v>171</v>
      </c>
      <c r="E40" s="33" t="s">
        <v>351</v>
      </c>
      <c r="F40" s="36">
        <v>0</v>
      </c>
      <c r="G40" s="36" t="s">
        <v>308</v>
      </c>
      <c r="H40" s="36">
        <v>0</v>
      </c>
      <c r="I40" s="36">
        <v>0</v>
      </c>
      <c r="J40" s="36">
        <v>0</v>
      </c>
      <c r="K40" s="36">
        <v>1</v>
      </c>
      <c r="L40" s="36">
        <v>1</v>
      </c>
      <c r="M40" s="36">
        <v>1</v>
      </c>
      <c r="N40" s="36">
        <v>1</v>
      </c>
      <c r="O40" s="36">
        <v>0</v>
      </c>
      <c r="P40" s="36">
        <v>0</v>
      </c>
      <c r="Q40" s="36">
        <v>0</v>
      </c>
      <c r="R40" s="36">
        <f>SUM(H40:Q40)</f>
        <v>4</v>
      </c>
      <c r="S40" s="35" t="s">
        <v>52</v>
      </c>
    </row>
    <row r="41" spans="1:19" ht="114.75" x14ac:dyDescent="0.25">
      <c r="A41" s="146"/>
      <c r="B41" s="153"/>
      <c r="C41" s="153"/>
      <c r="D41" s="33" t="s">
        <v>173</v>
      </c>
      <c r="E41" s="33" t="s">
        <v>352</v>
      </c>
      <c r="F41" s="36">
        <v>0</v>
      </c>
      <c r="G41" s="36" t="s">
        <v>308</v>
      </c>
      <c r="H41" s="36">
        <v>0</v>
      </c>
      <c r="I41" s="36">
        <v>0</v>
      </c>
      <c r="J41" s="36">
        <v>1</v>
      </c>
      <c r="K41" s="36">
        <v>1</v>
      </c>
      <c r="L41" s="36">
        <v>1</v>
      </c>
      <c r="M41" s="36">
        <v>1</v>
      </c>
      <c r="N41" s="36">
        <v>1</v>
      </c>
      <c r="O41" s="36">
        <v>1</v>
      </c>
      <c r="P41" s="36">
        <v>1</v>
      </c>
      <c r="Q41" s="36">
        <v>1</v>
      </c>
      <c r="R41" s="36">
        <f>SUM(H41:Q41)</f>
        <v>8</v>
      </c>
      <c r="S41" s="35" t="s">
        <v>52</v>
      </c>
    </row>
    <row r="42" spans="1:19" ht="114.75" x14ac:dyDescent="0.25">
      <c r="A42" s="146"/>
      <c r="B42" s="153" t="s">
        <v>353</v>
      </c>
      <c r="C42" s="33" t="s">
        <v>109</v>
      </c>
      <c r="D42" s="33" t="s">
        <v>175</v>
      </c>
      <c r="E42" s="33" t="s">
        <v>354</v>
      </c>
      <c r="F42" s="36">
        <v>0</v>
      </c>
      <c r="G42" s="36" t="s">
        <v>308</v>
      </c>
      <c r="H42" s="36">
        <v>6</v>
      </c>
      <c r="I42" s="36">
        <v>4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36">
        <v>0</v>
      </c>
      <c r="R42" s="36">
        <f>+H42+I42</f>
        <v>10</v>
      </c>
      <c r="S42" s="35" t="s">
        <v>355</v>
      </c>
    </row>
    <row r="43" spans="1:19" ht="153.75" thickBot="1" x14ac:dyDescent="0.3">
      <c r="A43" s="147"/>
      <c r="B43" s="154"/>
      <c r="C43" s="42" t="s">
        <v>112</v>
      </c>
      <c r="D43" s="42" t="s">
        <v>177</v>
      </c>
      <c r="E43" s="42" t="s">
        <v>356</v>
      </c>
      <c r="F43" s="43">
        <v>0</v>
      </c>
      <c r="G43" s="43" t="s">
        <v>312</v>
      </c>
      <c r="H43" s="43">
        <v>0</v>
      </c>
      <c r="I43" s="43">
        <v>0.1</v>
      </c>
      <c r="J43" s="43">
        <v>0.6</v>
      </c>
      <c r="K43" s="43">
        <v>0.8</v>
      </c>
      <c r="L43" s="43">
        <v>1</v>
      </c>
      <c r="M43" s="43">
        <v>1</v>
      </c>
      <c r="N43" s="43">
        <v>1</v>
      </c>
      <c r="O43" s="43">
        <v>1</v>
      </c>
      <c r="P43" s="43">
        <v>1</v>
      </c>
      <c r="Q43" s="43">
        <v>1</v>
      </c>
      <c r="R43" s="43">
        <f>+Q43</f>
        <v>1</v>
      </c>
      <c r="S43" s="44" t="s">
        <v>343</v>
      </c>
    </row>
    <row r="44" spans="1:19" ht="128.25" thickTop="1" x14ac:dyDescent="0.25">
      <c r="A44" s="155" t="s">
        <v>357</v>
      </c>
      <c r="B44" s="158" t="s">
        <v>358</v>
      </c>
      <c r="C44" s="158" t="s">
        <v>116</v>
      </c>
      <c r="D44" s="45" t="s">
        <v>179</v>
      </c>
      <c r="E44" s="45" t="s">
        <v>359</v>
      </c>
      <c r="F44" s="46">
        <v>1</v>
      </c>
      <c r="G44" s="47" t="s">
        <v>308</v>
      </c>
      <c r="H44" s="46">
        <v>0.8</v>
      </c>
      <c r="I44" s="46">
        <v>0.8</v>
      </c>
      <c r="J44" s="46">
        <v>0.8</v>
      </c>
      <c r="K44" s="46">
        <v>0.8</v>
      </c>
      <c r="L44" s="46">
        <v>0.8</v>
      </c>
      <c r="M44" s="46">
        <v>0.8</v>
      </c>
      <c r="N44" s="46">
        <v>0.8</v>
      </c>
      <c r="O44" s="46">
        <v>0.8</v>
      </c>
      <c r="P44" s="46">
        <v>0.8</v>
      </c>
      <c r="Q44" s="46">
        <v>0.8</v>
      </c>
      <c r="R44" s="46">
        <f>+Q44</f>
        <v>0.8</v>
      </c>
      <c r="S44" s="48" t="s">
        <v>360</v>
      </c>
    </row>
    <row r="45" spans="1:19" ht="140.25" x14ac:dyDescent="0.25">
      <c r="A45" s="156"/>
      <c r="B45" s="159"/>
      <c r="C45" s="159"/>
      <c r="D45" s="49" t="s">
        <v>181</v>
      </c>
      <c r="E45" s="49" t="s">
        <v>361</v>
      </c>
      <c r="F45" s="50">
        <v>0</v>
      </c>
      <c r="G45" s="51" t="s">
        <v>308</v>
      </c>
      <c r="H45" s="50">
        <v>0</v>
      </c>
      <c r="I45" s="50">
        <v>0.5</v>
      </c>
      <c r="J45" s="50">
        <v>0.8</v>
      </c>
      <c r="K45" s="50">
        <v>1</v>
      </c>
      <c r="L45" s="50">
        <v>1</v>
      </c>
      <c r="M45" s="50">
        <v>1</v>
      </c>
      <c r="N45" s="50">
        <v>1</v>
      </c>
      <c r="O45" s="50">
        <v>1</v>
      </c>
      <c r="P45" s="50">
        <v>1</v>
      </c>
      <c r="Q45" s="50">
        <v>1</v>
      </c>
      <c r="R45" s="50">
        <f>+Q45</f>
        <v>1</v>
      </c>
      <c r="S45" s="52" t="s">
        <v>360</v>
      </c>
    </row>
    <row r="46" spans="1:19" ht="114.75" x14ac:dyDescent="0.25">
      <c r="A46" s="156"/>
      <c r="B46" s="159"/>
      <c r="C46" s="159"/>
      <c r="D46" s="49" t="s">
        <v>183</v>
      </c>
      <c r="E46" s="49" t="s">
        <v>362</v>
      </c>
      <c r="F46" s="51">
        <v>0</v>
      </c>
      <c r="G46" s="51" t="s">
        <v>308</v>
      </c>
      <c r="H46" s="51">
        <v>0</v>
      </c>
      <c r="I46" s="51">
        <v>500</v>
      </c>
      <c r="J46" s="51">
        <v>800</v>
      </c>
      <c r="K46" s="53">
        <v>1000</v>
      </c>
      <c r="L46" s="53">
        <v>1000</v>
      </c>
      <c r="M46" s="53">
        <v>1000</v>
      </c>
      <c r="N46" s="53">
        <v>1000</v>
      </c>
      <c r="O46" s="53">
        <v>1000</v>
      </c>
      <c r="P46" s="53">
        <v>1000</v>
      </c>
      <c r="Q46" s="53">
        <v>1000</v>
      </c>
      <c r="R46" s="53">
        <f>SUM(H46:Q46)</f>
        <v>8300</v>
      </c>
      <c r="S46" s="52" t="s">
        <v>360</v>
      </c>
    </row>
    <row r="47" spans="1:19" ht="127.5" x14ac:dyDescent="0.25">
      <c r="A47" s="156"/>
      <c r="B47" s="159"/>
      <c r="C47" s="159"/>
      <c r="D47" s="49" t="s">
        <v>185</v>
      </c>
      <c r="E47" s="49" t="s">
        <v>363</v>
      </c>
      <c r="F47" s="50">
        <v>0.56000000000000005</v>
      </c>
      <c r="G47" s="51" t="s">
        <v>308</v>
      </c>
      <c r="H47" s="50">
        <v>0.6</v>
      </c>
      <c r="I47" s="50">
        <v>0.7</v>
      </c>
      <c r="J47" s="50">
        <v>0.8</v>
      </c>
      <c r="K47" s="50">
        <v>1</v>
      </c>
      <c r="L47" s="50">
        <v>1</v>
      </c>
      <c r="M47" s="50">
        <v>1</v>
      </c>
      <c r="N47" s="50">
        <v>1</v>
      </c>
      <c r="O47" s="50">
        <v>1</v>
      </c>
      <c r="P47" s="50">
        <v>1</v>
      </c>
      <c r="Q47" s="50">
        <v>1</v>
      </c>
      <c r="R47" s="50">
        <f>+Q47</f>
        <v>1</v>
      </c>
      <c r="S47" s="52" t="s">
        <v>91</v>
      </c>
    </row>
    <row r="48" spans="1:19" ht="114.75" x14ac:dyDescent="0.25">
      <c r="A48" s="156"/>
      <c r="B48" s="159"/>
      <c r="C48" s="159" t="s">
        <v>119</v>
      </c>
      <c r="D48" s="49" t="s">
        <v>187</v>
      </c>
      <c r="E48" s="49" t="s">
        <v>364</v>
      </c>
      <c r="F48" s="51">
        <v>1</v>
      </c>
      <c r="G48" s="51" t="s">
        <v>308</v>
      </c>
      <c r="H48" s="51">
        <v>2</v>
      </c>
      <c r="I48" s="51">
        <v>2</v>
      </c>
      <c r="J48" s="51">
        <v>2</v>
      </c>
      <c r="K48" s="51">
        <v>2</v>
      </c>
      <c r="L48" s="51">
        <v>2</v>
      </c>
      <c r="M48" s="51">
        <v>2</v>
      </c>
      <c r="N48" s="51">
        <v>2</v>
      </c>
      <c r="O48" s="51">
        <v>2</v>
      </c>
      <c r="P48" s="51">
        <v>2</v>
      </c>
      <c r="Q48" s="51">
        <v>2</v>
      </c>
      <c r="R48" s="51">
        <f>SUM(H48:Q48)</f>
        <v>20</v>
      </c>
      <c r="S48" s="52" t="s">
        <v>91</v>
      </c>
    </row>
    <row r="49" spans="1:19" ht="178.5" x14ac:dyDescent="0.25">
      <c r="A49" s="156"/>
      <c r="B49" s="159"/>
      <c r="C49" s="159"/>
      <c r="D49" s="49" t="s">
        <v>189</v>
      </c>
      <c r="E49" s="49" t="s">
        <v>365</v>
      </c>
      <c r="F49" s="51">
        <v>310</v>
      </c>
      <c r="G49" s="51" t="s">
        <v>308</v>
      </c>
      <c r="H49" s="51">
        <v>310</v>
      </c>
      <c r="I49" s="51">
        <v>410</v>
      </c>
      <c r="J49" s="51">
        <v>510</v>
      </c>
      <c r="K49" s="51">
        <v>610</v>
      </c>
      <c r="L49" s="51">
        <v>710</v>
      </c>
      <c r="M49" s="51">
        <v>810</v>
      </c>
      <c r="N49" s="51">
        <v>910</v>
      </c>
      <c r="O49" s="53">
        <v>1000</v>
      </c>
      <c r="P49" s="53">
        <v>1100</v>
      </c>
      <c r="Q49" s="53">
        <v>1200</v>
      </c>
      <c r="R49" s="53">
        <f>SUM(H49:Q49)</f>
        <v>7570</v>
      </c>
      <c r="S49" s="52" t="s">
        <v>91</v>
      </c>
    </row>
    <row r="50" spans="1:19" ht="127.5" x14ac:dyDescent="0.25">
      <c r="A50" s="156"/>
      <c r="B50" s="159" t="s">
        <v>366</v>
      </c>
      <c r="C50" s="159" t="s">
        <v>122</v>
      </c>
      <c r="D50" s="49" t="s">
        <v>191</v>
      </c>
      <c r="E50" s="49" t="s">
        <v>367</v>
      </c>
      <c r="F50" s="51">
        <v>7</v>
      </c>
      <c r="G50" s="51" t="s">
        <v>308</v>
      </c>
      <c r="H50" s="51">
        <v>10</v>
      </c>
      <c r="I50" s="51">
        <v>16</v>
      </c>
      <c r="J50" s="51">
        <v>18</v>
      </c>
      <c r="K50" s="51">
        <v>18</v>
      </c>
      <c r="L50" s="51">
        <v>20</v>
      </c>
      <c r="M50" s="51">
        <v>20</v>
      </c>
      <c r="N50" s="51">
        <v>20</v>
      </c>
      <c r="O50" s="51">
        <v>20</v>
      </c>
      <c r="P50" s="51">
        <v>20</v>
      </c>
      <c r="Q50" s="51">
        <v>20</v>
      </c>
      <c r="R50" s="51">
        <f>SUM(H50:Q50)</f>
        <v>182</v>
      </c>
      <c r="S50" s="52" t="s">
        <v>91</v>
      </c>
    </row>
    <row r="51" spans="1:19" ht="114.75" x14ac:dyDescent="0.25">
      <c r="A51" s="156"/>
      <c r="B51" s="159"/>
      <c r="C51" s="159"/>
      <c r="D51" s="49" t="s">
        <v>193</v>
      </c>
      <c r="E51" s="49" t="s">
        <v>368</v>
      </c>
      <c r="F51" s="50">
        <v>0</v>
      </c>
      <c r="G51" s="51" t="s">
        <v>312</v>
      </c>
      <c r="H51" s="50">
        <v>0</v>
      </c>
      <c r="I51" s="50">
        <v>0.5</v>
      </c>
      <c r="J51" s="50">
        <v>1</v>
      </c>
      <c r="K51" s="50">
        <v>1</v>
      </c>
      <c r="L51" s="50">
        <v>1</v>
      </c>
      <c r="M51" s="50">
        <v>1</v>
      </c>
      <c r="N51" s="50">
        <v>1</v>
      </c>
      <c r="O51" s="50">
        <v>1</v>
      </c>
      <c r="P51" s="50">
        <v>1</v>
      </c>
      <c r="Q51" s="50">
        <v>1</v>
      </c>
      <c r="R51" s="50">
        <f>+Q51</f>
        <v>1</v>
      </c>
      <c r="S51" s="52" t="s">
        <v>91</v>
      </c>
    </row>
    <row r="52" spans="1:19" ht="114.75" x14ac:dyDescent="0.25">
      <c r="A52" s="156"/>
      <c r="B52" s="159"/>
      <c r="C52" s="159"/>
      <c r="D52" s="49" t="s">
        <v>195</v>
      </c>
      <c r="E52" s="49" t="s">
        <v>369</v>
      </c>
      <c r="F52" s="51">
        <v>86</v>
      </c>
      <c r="G52" s="51" t="s">
        <v>308</v>
      </c>
      <c r="H52" s="51">
        <v>100</v>
      </c>
      <c r="I52" s="51">
        <v>100</v>
      </c>
      <c r="J52" s="51">
        <v>100</v>
      </c>
      <c r="K52" s="51">
        <v>100</v>
      </c>
      <c r="L52" s="51">
        <v>100</v>
      </c>
      <c r="M52" s="51">
        <v>100</v>
      </c>
      <c r="N52" s="51">
        <v>100</v>
      </c>
      <c r="O52" s="51">
        <v>100</v>
      </c>
      <c r="P52" s="51">
        <v>100</v>
      </c>
      <c r="Q52" s="51">
        <v>100</v>
      </c>
      <c r="R52" s="51">
        <f>SUM(H52:Q52)</f>
        <v>1000</v>
      </c>
      <c r="S52" s="52" t="s">
        <v>360</v>
      </c>
    </row>
    <row r="53" spans="1:19" ht="140.25" x14ac:dyDescent="0.25">
      <c r="A53" s="156"/>
      <c r="B53" s="49" t="s">
        <v>370</v>
      </c>
      <c r="C53" s="49" t="s">
        <v>125</v>
      </c>
      <c r="D53" s="49" t="s">
        <v>197</v>
      </c>
      <c r="E53" s="49" t="s">
        <v>371</v>
      </c>
      <c r="F53" s="50">
        <v>0</v>
      </c>
      <c r="G53" s="50" t="s">
        <v>308</v>
      </c>
      <c r="H53" s="50">
        <v>0</v>
      </c>
      <c r="I53" s="50">
        <v>0.2</v>
      </c>
      <c r="J53" s="50">
        <v>0.3</v>
      </c>
      <c r="K53" s="50">
        <v>0.4</v>
      </c>
      <c r="L53" s="50">
        <v>0.5</v>
      </c>
      <c r="M53" s="50">
        <v>0.6</v>
      </c>
      <c r="N53" s="50">
        <v>0.7</v>
      </c>
      <c r="O53" s="50">
        <v>0.8</v>
      </c>
      <c r="P53" s="50">
        <v>0.9</v>
      </c>
      <c r="Q53" s="50">
        <v>0.9</v>
      </c>
      <c r="R53" s="50">
        <f>+Q53</f>
        <v>0.9</v>
      </c>
      <c r="S53" s="52" t="s">
        <v>91</v>
      </c>
    </row>
    <row r="54" spans="1:19" ht="76.5" x14ac:dyDescent="0.25">
      <c r="A54" s="156"/>
      <c r="B54" s="159" t="s">
        <v>372</v>
      </c>
      <c r="C54" s="49" t="s">
        <v>128</v>
      </c>
      <c r="D54" s="49" t="s">
        <v>199</v>
      </c>
      <c r="E54" s="49" t="s">
        <v>373</v>
      </c>
      <c r="F54" s="54">
        <v>0</v>
      </c>
      <c r="G54" s="54" t="s">
        <v>308</v>
      </c>
      <c r="H54" s="54">
        <v>0</v>
      </c>
      <c r="I54" s="54">
        <v>1</v>
      </c>
      <c r="J54" s="54">
        <v>0</v>
      </c>
      <c r="K54" s="54">
        <v>0</v>
      </c>
      <c r="L54" s="54">
        <v>0</v>
      </c>
      <c r="M54" s="54">
        <v>0</v>
      </c>
      <c r="N54" s="54">
        <v>0</v>
      </c>
      <c r="O54" s="54">
        <v>0</v>
      </c>
      <c r="P54" s="54">
        <v>0</v>
      </c>
      <c r="Q54" s="54">
        <v>0</v>
      </c>
      <c r="R54" s="54">
        <f>+I54</f>
        <v>1</v>
      </c>
      <c r="S54" s="52" t="s">
        <v>91</v>
      </c>
    </row>
    <row r="55" spans="1:19" ht="76.5" x14ac:dyDescent="0.25">
      <c r="A55" s="156"/>
      <c r="B55" s="159"/>
      <c r="C55" s="159" t="s">
        <v>131</v>
      </c>
      <c r="D55" s="49" t="s">
        <v>201</v>
      </c>
      <c r="E55" s="49" t="s">
        <v>374</v>
      </c>
      <c r="F55" s="54">
        <v>0</v>
      </c>
      <c r="G55" s="54" t="s">
        <v>308</v>
      </c>
      <c r="H55" s="54">
        <v>0</v>
      </c>
      <c r="I55" s="54">
        <v>1</v>
      </c>
      <c r="J55" s="54">
        <v>0</v>
      </c>
      <c r="K55" s="54">
        <v>0</v>
      </c>
      <c r="L55" s="54">
        <v>0</v>
      </c>
      <c r="M55" s="54">
        <v>0</v>
      </c>
      <c r="N55" s="54">
        <v>0</v>
      </c>
      <c r="O55" s="54">
        <v>0</v>
      </c>
      <c r="P55" s="54">
        <v>0</v>
      </c>
      <c r="Q55" s="54">
        <v>0</v>
      </c>
      <c r="R55" s="54">
        <f>+I55</f>
        <v>1</v>
      </c>
      <c r="S55" s="52" t="s">
        <v>91</v>
      </c>
    </row>
    <row r="56" spans="1:19" ht="114.75" x14ac:dyDescent="0.25">
      <c r="A56" s="156"/>
      <c r="B56" s="159"/>
      <c r="C56" s="159"/>
      <c r="D56" s="49" t="s">
        <v>203</v>
      </c>
      <c r="E56" s="49" t="s">
        <v>375</v>
      </c>
      <c r="F56" s="50">
        <v>0</v>
      </c>
      <c r="G56" s="51" t="s">
        <v>312</v>
      </c>
      <c r="H56" s="50">
        <v>0</v>
      </c>
      <c r="I56" s="50">
        <v>0.3</v>
      </c>
      <c r="J56" s="50">
        <v>0.5</v>
      </c>
      <c r="K56" s="50">
        <v>0.8</v>
      </c>
      <c r="L56" s="50">
        <v>1</v>
      </c>
      <c r="M56" s="50">
        <v>1</v>
      </c>
      <c r="N56" s="50">
        <v>1</v>
      </c>
      <c r="O56" s="50">
        <v>1</v>
      </c>
      <c r="P56" s="50">
        <v>1</v>
      </c>
      <c r="Q56" s="50">
        <v>1</v>
      </c>
      <c r="R56" s="50">
        <f>+Q56</f>
        <v>1</v>
      </c>
      <c r="S56" s="52" t="s">
        <v>91</v>
      </c>
    </row>
    <row r="57" spans="1:19" ht="76.5" x14ac:dyDescent="0.25">
      <c r="A57" s="156"/>
      <c r="B57" s="159" t="s">
        <v>376</v>
      </c>
      <c r="C57" s="49" t="s">
        <v>134</v>
      </c>
      <c r="D57" s="49" t="s">
        <v>205</v>
      </c>
      <c r="E57" s="49" t="s">
        <v>377</v>
      </c>
      <c r="F57" s="54">
        <v>0</v>
      </c>
      <c r="G57" s="54" t="s">
        <v>308</v>
      </c>
      <c r="H57" s="54">
        <v>0</v>
      </c>
      <c r="I57" s="54">
        <v>1</v>
      </c>
      <c r="J57" s="54">
        <v>0</v>
      </c>
      <c r="K57" s="54">
        <v>0</v>
      </c>
      <c r="L57" s="54">
        <v>0</v>
      </c>
      <c r="M57" s="54">
        <v>0</v>
      </c>
      <c r="N57" s="54">
        <v>0</v>
      </c>
      <c r="O57" s="54">
        <v>0</v>
      </c>
      <c r="P57" s="54">
        <v>0</v>
      </c>
      <c r="Q57" s="54">
        <v>0</v>
      </c>
      <c r="R57" s="54">
        <f>+I57</f>
        <v>1</v>
      </c>
      <c r="S57" s="52" t="s">
        <v>91</v>
      </c>
    </row>
    <row r="58" spans="1:19" ht="204.75" thickBot="1" x14ac:dyDescent="0.3">
      <c r="A58" s="157"/>
      <c r="B58" s="160"/>
      <c r="C58" s="55" t="s">
        <v>137</v>
      </c>
      <c r="D58" s="55" t="s">
        <v>207</v>
      </c>
      <c r="E58" s="55" t="s">
        <v>378</v>
      </c>
      <c r="F58" s="56">
        <v>0</v>
      </c>
      <c r="G58" s="57" t="s">
        <v>312</v>
      </c>
      <c r="H58" s="56">
        <v>0</v>
      </c>
      <c r="I58" s="56">
        <v>0.3</v>
      </c>
      <c r="J58" s="56">
        <v>0.5</v>
      </c>
      <c r="K58" s="56">
        <v>0.8</v>
      </c>
      <c r="L58" s="56">
        <v>1</v>
      </c>
      <c r="M58" s="56">
        <v>1</v>
      </c>
      <c r="N58" s="56">
        <v>1</v>
      </c>
      <c r="O58" s="56">
        <v>1</v>
      </c>
      <c r="P58" s="56">
        <v>1</v>
      </c>
      <c r="Q58" s="56">
        <v>1</v>
      </c>
      <c r="R58" s="56">
        <f>+Q58</f>
        <v>1</v>
      </c>
      <c r="S58" s="58" t="s">
        <v>91</v>
      </c>
    </row>
    <row r="59" spans="1:19" ht="153.75" thickTop="1" x14ac:dyDescent="0.25">
      <c r="A59" s="161" t="s">
        <v>379</v>
      </c>
      <c r="B59" s="164" t="s">
        <v>380</v>
      </c>
      <c r="C59" s="164" t="s">
        <v>140</v>
      </c>
      <c r="D59" s="59" t="s">
        <v>209</v>
      </c>
      <c r="E59" s="60" t="s">
        <v>381</v>
      </c>
      <c r="F59" s="61">
        <v>1</v>
      </c>
      <c r="G59" s="61" t="s">
        <v>312</v>
      </c>
      <c r="H59" s="61">
        <v>1</v>
      </c>
      <c r="I59" s="61">
        <v>1</v>
      </c>
      <c r="J59" s="61">
        <v>2</v>
      </c>
      <c r="K59" s="61">
        <v>2</v>
      </c>
      <c r="L59" s="61">
        <v>2</v>
      </c>
      <c r="M59" s="61">
        <v>2</v>
      </c>
      <c r="N59" s="61">
        <v>2</v>
      </c>
      <c r="O59" s="61">
        <v>2</v>
      </c>
      <c r="P59" s="61">
        <v>2</v>
      </c>
      <c r="Q59" s="61">
        <v>2</v>
      </c>
      <c r="R59" s="62">
        <f>+Q59</f>
        <v>2</v>
      </c>
      <c r="S59" s="63" t="s">
        <v>88</v>
      </c>
    </row>
    <row r="60" spans="1:19" ht="127.5" x14ac:dyDescent="0.25">
      <c r="A60" s="162"/>
      <c r="B60" s="165"/>
      <c r="C60" s="165"/>
      <c r="D60" s="64" t="s">
        <v>211</v>
      </c>
      <c r="E60" s="64" t="s">
        <v>382</v>
      </c>
      <c r="F60" s="61">
        <v>0</v>
      </c>
      <c r="G60" s="61" t="s">
        <v>312</v>
      </c>
      <c r="H60" s="61">
        <v>0</v>
      </c>
      <c r="I60" s="61">
        <v>1</v>
      </c>
      <c r="J60" s="61">
        <v>1</v>
      </c>
      <c r="K60" s="61">
        <v>3</v>
      </c>
      <c r="L60" s="61">
        <v>3</v>
      </c>
      <c r="M60" s="61">
        <v>5</v>
      </c>
      <c r="N60" s="61">
        <v>5</v>
      </c>
      <c r="O60" s="61">
        <v>7</v>
      </c>
      <c r="P60" s="61">
        <v>7</v>
      </c>
      <c r="Q60" s="61">
        <v>9</v>
      </c>
      <c r="R60" s="61">
        <f>+Q60</f>
        <v>9</v>
      </c>
      <c r="S60" s="65" t="s">
        <v>88</v>
      </c>
    </row>
    <row r="61" spans="1:19" ht="102" x14ac:dyDescent="0.25">
      <c r="A61" s="162"/>
      <c r="B61" s="165" t="s">
        <v>383</v>
      </c>
      <c r="C61" s="165" t="s">
        <v>143</v>
      </c>
      <c r="D61" s="64" t="s">
        <v>213</v>
      </c>
      <c r="E61" s="64" t="s">
        <v>384</v>
      </c>
      <c r="F61" s="66">
        <v>152</v>
      </c>
      <c r="G61" s="61" t="s">
        <v>308</v>
      </c>
      <c r="H61" s="61">
        <v>180</v>
      </c>
      <c r="I61" s="61">
        <v>210</v>
      </c>
      <c r="J61" s="61">
        <v>240</v>
      </c>
      <c r="K61" s="61">
        <v>270</v>
      </c>
      <c r="L61" s="61">
        <v>300</v>
      </c>
      <c r="M61" s="61">
        <v>330</v>
      </c>
      <c r="N61" s="61">
        <v>360</v>
      </c>
      <c r="O61" s="61">
        <v>390</v>
      </c>
      <c r="P61" s="61">
        <v>420</v>
      </c>
      <c r="Q61" s="61">
        <v>450</v>
      </c>
      <c r="R61" s="67">
        <f>SUM(H61:Q61)</f>
        <v>3150</v>
      </c>
      <c r="S61" s="65" t="s">
        <v>88</v>
      </c>
    </row>
    <row r="62" spans="1:19" ht="178.5" x14ac:dyDescent="0.25">
      <c r="A62" s="162"/>
      <c r="B62" s="165"/>
      <c r="C62" s="165"/>
      <c r="D62" s="64" t="s">
        <v>215</v>
      </c>
      <c r="E62" s="64" t="s">
        <v>385</v>
      </c>
      <c r="F62" s="68">
        <v>0.05</v>
      </c>
      <c r="G62" s="68" t="s">
        <v>312</v>
      </c>
      <c r="H62" s="68">
        <v>0.1</v>
      </c>
      <c r="I62" s="68">
        <v>0.17</v>
      </c>
      <c r="J62" s="68">
        <v>0.21</v>
      </c>
      <c r="K62" s="68">
        <v>0.28000000000000003</v>
      </c>
      <c r="L62" s="68">
        <v>0.35</v>
      </c>
      <c r="M62" s="68">
        <v>0.42</v>
      </c>
      <c r="N62" s="68">
        <v>0.49</v>
      </c>
      <c r="O62" s="68">
        <v>0.56000000000000005</v>
      </c>
      <c r="P62" s="68">
        <v>0.63</v>
      </c>
      <c r="Q62" s="68">
        <v>0.7</v>
      </c>
      <c r="R62" s="68">
        <f>+Q62</f>
        <v>0.7</v>
      </c>
      <c r="S62" s="65" t="s">
        <v>88</v>
      </c>
    </row>
    <row r="63" spans="1:19" ht="409.5" x14ac:dyDescent="0.25">
      <c r="A63" s="162"/>
      <c r="B63" s="165" t="s">
        <v>386</v>
      </c>
      <c r="C63" s="165" t="s">
        <v>146</v>
      </c>
      <c r="D63" s="64" t="s">
        <v>217</v>
      </c>
      <c r="E63" s="64" t="s">
        <v>387</v>
      </c>
      <c r="F63" s="68">
        <v>0.05</v>
      </c>
      <c r="G63" s="68" t="s">
        <v>308</v>
      </c>
      <c r="H63" s="68">
        <v>0.05</v>
      </c>
      <c r="I63" s="68">
        <v>0.1</v>
      </c>
      <c r="J63" s="68">
        <v>0</v>
      </c>
      <c r="K63" s="68">
        <v>0.17</v>
      </c>
      <c r="L63" s="68">
        <v>0</v>
      </c>
      <c r="M63" s="68">
        <v>0.21</v>
      </c>
      <c r="N63" s="68">
        <v>0</v>
      </c>
      <c r="O63" s="68">
        <v>0.28000000000000003</v>
      </c>
      <c r="P63" s="68">
        <v>0</v>
      </c>
      <c r="Q63" s="68">
        <v>0.35</v>
      </c>
      <c r="R63" s="68">
        <f>+Q63</f>
        <v>0.35</v>
      </c>
      <c r="S63" s="65" t="s">
        <v>88</v>
      </c>
    </row>
    <row r="64" spans="1:19" ht="115.5" thickBot="1" x14ac:dyDescent="0.3">
      <c r="A64" s="163"/>
      <c r="B64" s="166"/>
      <c r="C64" s="166"/>
      <c r="D64" s="69" t="s">
        <v>219</v>
      </c>
      <c r="E64" s="70" t="s">
        <v>388</v>
      </c>
      <c r="F64" s="61">
        <v>3</v>
      </c>
      <c r="G64" s="61" t="s">
        <v>312</v>
      </c>
      <c r="H64" s="61">
        <v>5</v>
      </c>
      <c r="I64" s="61">
        <v>7</v>
      </c>
      <c r="J64" s="61">
        <v>9</v>
      </c>
      <c r="K64" s="61">
        <v>11</v>
      </c>
      <c r="L64" s="61">
        <v>13</v>
      </c>
      <c r="M64" s="61">
        <v>15</v>
      </c>
      <c r="N64" s="61">
        <v>17</v>
      </c>
      <c r="O64" s="61">
        <v>19</v>
      </c>
      <c r="P64" s="61">
        <v>21</v>
      </c>
      <c r="Q64" s="61">
        <v>23</v>
      </c>
      <c r="R64" s="71">
        <f>+Q64</f>
        <v>23</v>
      </c>
      <c r="S64" s="72" t="s">
        <v>88</v>
      </c>
    </row>
    <row r="65" spans="1:19" ht="179.25" thickTop="1" x14ac:dyDescent="0.25">
      <c r="A65" s="170" t="s">
        <v>389</v>
      </c>
      <c r="B65" s="173" t="s">
        <v>390</v>
      </c>
      <c r="C65" s="73" t="s">
        <v>149</v>
      </c>
      <c r="D65" s="73" t="s">
        <v>221</v>
      </c>
      <c r="E65" s="73" t="s">
        <v>391</v>
      </c>
      <c r="F65" s="74">
        <v>0</v>
      </c>
      <c r="G65" s="74" t="s">
        <v>312</v>
      </c>
      <c r="H65" s="74">
        <v>0</v>
      </c>
      <c r="I65" s="74">
        <v>0.3</v>
      </c>
      <c r="J65" s="74">
        <v>0.5</v>
      </c>
      <c r="K65" s="74">
        <v>0.8</v>
      </c>
      <c r="L65" s="74">
        <v>1</v>
      </c>
      <c r="M65" s="74">
        <v>1</v>
      </c>
      <c r="N65" s="74">
        <v>1</v>
      </c>
      <c r="O65" s="74">
        <v>1</v>
      </c>
      <c r="P65" s="74">
        <v>1</v>
      </c>
      <c r="Q65" s="74">
        <v>1</v>
      </c>
      <c r="R65" s="74">
        <f>+Q65</f>
        <v>1</v>
      </c>
      <c r="S65" s="75" t="s">
        <v>94</v>
      </c>
    </row>
    <row r="66" spans="1:19" ht="153" x14ac:dyDescent="0.25">
      <c r="A66" s="171"/>
      <c r="B66" s="174"/>
      <c r="C66" s="76" t="s">
        <v>152</v>
      </c>
      <c r="D66" s="76" t="s">
        <v>223</v>
      </c>
      <c r="E66" s="76" t="s">
        <v>392</v>
      </c>
      <c r="F66" s="77">
        <v>0.34699999999999998</v>
      </c>
      <c r="G66" s="77" t="s">
        <v>308</v>
      </c>
      <c r="H66" s="77">
        <v>0.3</v>
      </c>
      <c r="I66" s="77">
        <v>0.4</v>
      </c>
      <c r="J66" s="77">
        <v>0.5</v>
      </c>
      <c r="K66" s="77">
        <v>0.6</v>
      </c>
      <c r="L66" s="77">
        <v>0.7</v>
      </c>
      <c r="M66" s="77">
        <v>0.8</v>
      </c>
      <c r="N66" s="77">
        <v>0.8</v>
      </c>
      <c r="O66" s="77">
        <v>0.8</v>
      </c>
      <c r="P66" s="77">
        <v>0.8</v>
      </c>
      <c r="Q66" s="77">
        <v>0.8</v>
      </c>
      <c r="R66" s="77">
        <f>+Q66</f>
        <v>0.8</v>
      </c>
      <c r="S66" s="78" t="s">
        <v>94</v>
      </c>
    </row>
    <row r="67" spans="1:19" ht="89.25" x14ac:dyDescent="0.25">
      <c r="A67" s="171"/>
      <c r="B67" s="174"/>
      <c r="C67" s="174" t="s">
        <v>154</v>
      </c>
      <c r="D67" s="76" t="s">
        <v>225</v>
      </c>
      <c r="E67" s="76" t="s">
        <v>393</v>
      </c>
      <c r="F67" s="79">
        <v>240</v>
      </c>
      <c r="G67" s="79" t="s">
        <v>308</v>
      </c>
      <c r="H67" s="79">
        <v>0</v>
      </c>
      <c r="I67" s="79">
        <v>300</v>
      </c>
      <c r="J67" s="79">
        <v>360</v>
      </c>
      <c r="K67" s="79">
        <v>360</v>
      </c>
      <c r="L67" s="79">
        <v>360</v>
      </c>
      <c r="M67" s="79">
        <v>360</v>
      </c>
      <c r="N67" s="79">
        <v>360</v>
      </c>
      <c r="O67" s="79">
        <v>360</v>
      </c>
      <c r="P67" s="79">
        <v>360</v>
      </c>
      <c r="Q67" s="79">
        <v>360</v>
      </c>
      <c r="R67" s="80">
        <f>SUM(H67:Q67)</f>
        <v>3180</v>
      </c>
      <c r="S67" s="78" t="s">
        <v>94</v>
      </c>
    </row>
    <row r="68" spans="1:19" ht="76.5" x14ac:dyDescent="0.25">
      <c r="A68" s="171"/>
      <c r="B68" s="174"/>
      <c r="C68" s="174"/>
      <c r="D68" s="76" t="s">
        <v>227</v>
      </c>
      <c r="E68" s="76" t="s">
        <v>394</v>
      </c>
      <c r="F68" s="79">
        <v>360</v>
      </c>
      <c r="G68" s="79" t="s">
        <v>308</v>
      </c>
      <c r="H68" s="79">
        <v>0</v>
      </c>
      <c r="I68" s="79">
        <v>375</v>
      </c>
      <c r="J68" s="79">
        <v>385</v>
      </c>
      <c r="K68" s="79">
        <v>395</v>
      </c>
      <c r="L68" s="79">
        <v>405</v>
      </c>
      <c r="M68" s="79">
        <v>415</v>
      </c>
      <c r="N68" s="79">
        <v>425</v>
      </c>
      <c r="O68" s="79">
        <v>435</v>
      </c>
      <c r="P68" s="79">
        <v>445</v>
      </c>
      <c r="Q68" s="79">
        <v>455</v>
      </c>
      <c r="R68" s="80">
        <f>SUM(H68:Q68)</f>
        <v>3735</v>
      </c>
      <c r="S68" s="78" t="s">
        <v>94</v>
      </c>
    </row>
    <row r="69" spans="1:19" ht="165.75" x14ac:dyDescent="0.25">
      <c r="A69" s="171"/>
      <c r="B69" s="174"/>
      <c r="C69" s="76" t="s">
        <v>156</v>
      </c>
      <c r="D69" s="76" t="s">
        <v>229</v>
      </c>
      <c r="E69" s="76" t="s">
        <v>395</v>
      </c>
      <c r="F69" s="79">
        <v>271</v>
      </c>
      <c r="G69" s="79" t="s">
        <v>308</v>
      </c>
      <c r="H69" s="79">
        <v>228</v>
      </c>
      <c r="I69" s="79">
        <v>328</v>
      </c>
      <c r="J69" s="79">
        <v>428</v>
      </c>
      <c r="K69" s="79">
        <v>528</v>
      </c>
      <c r="L69" s="79">
        <v>628</v>
      </c>
      <c r="M69" s="79">
        <v>728</v>
      </c>
      <c r="N69" s="79">
        <v>828</v>
      </c>
      <c r="O69" s="79">
        <v>928</v>
      </c>
      <c r="P69" s="80">
        <v>1028</v>
      </c>
      <c r="Q69" s="80">
        <v>1128</v>
      </c>
      <c r="R69" s="80">
        <f>SUM(H69:Q69)</f>
        <v>6780</v>
      </c>
      <c r="S69" s="78" t="s">
        <v>94</v>
      </c>
    </row>
    <row r="70" spans="1:19" ht="102" x14ac:dyDescent="0.25">
      <c r="A70" s="171"/>
      <c r="B70" s="174"/>
      <c r="C70" s="174" t="s">
        <v>158</v>
      </c>
      <c r="D70" s="76" t="s">
        <v>231</v>
      </c>
      <c r="E70" s="76" t="s">
        <v>396</v>
      </c>
      <c r="F70" s="77">
        <v>0</v>
      </c>
      <c r="G70" s="77" t="s">
        <v>308</v>
      </c>
      <c r="H70" s="77">
        <v>0.5</v>
      </c>
      <c r="I70" s="77">
        <v>0.8</v>
      </c>
      <c r="J70" s="77">
        <v>0.8</v>
      </c>
      <c r="K70" s="77">
        <v>0.8</v>
      </c>
      <c r="L70" s="77">
        <v>0.8</v>
      </c>
      <c r="M70" s="77">
        <v>0.8</v>
      </c>
      <c r="N70" s="77">
        <v>0.8</v>
      </c>
      <c r="O70" s="77">
        <v>0.8</v>
      </c>
      <c r="P70" s="77">
        <v>0.8</v>
      </c>
      <c r="Q70" s="77">
        <v>0.8</v>
      </c>
      <c r="R70" s="77">
        <f>+Q70</f>
        <v>0.8</v>
      </c>
      <c r="S70" s="78" t="s">
        <v>94</v>
      </c>
    </row>
    <row r="71" spans="1:19" ht="102" x14ac:dyDescent="0.25">
      <c r="A71" s="171"/>
      <c r="B71" s="174"/>
      <c r="C71" s="174"/>
      <c r="D71" s="76" t="s">
        <v>232</v>
      </c>
      <c r="E71" s="76" t="s">
        <v>397</v>
      </c>
      <c r="F71" s="81">
        <v>0.1444</v>
      </c>
      <c r="G71" s="77" t="s">
        <v>308</v>
      </c>
      <c r="H71" s="77">
        <v>0.14000000000000001</v>
      </c>
      <c r="I71" s="82">
        <v>0.13800000000000001</v>
      </c>
      <c r="J71" s="82">
        <v>0.13600000000000001</v>
      </c>
      <c r="K71" s="82">
        <v>0.13200000000000001</v>
      </c>
      <c r="L71" s="82">
        <v>0.13</v>
      </c>
      <c r="M71" s="82">
        <v>0.127</v>
      </c>
      <c r="N71" s="82">
        <v>0.125</v>
      </c>
      <c r="O71" s="82">
        <v>0.123</v>
      </c>
      <c r="P71" s="82">
        <v>0.12</v>
      </c>
      <c r="Q71" s="82">
        <v>0.12</v>
      </c>
      <c r="R71" s="82">
        <f>+Q71</f>
        <v>0.12</v>
      </c>
      <c r="S71" s="78" t="s">
        <v>94</v>
      </c>
    </row>
    <row r="72" spans="1:19" ht="76.5" x14ac:dyDescent="0.25">
      <c r="A72" s="171"/>
      <c r="B72" s="174"/>
      <c r="C72" s="174"/>
      <c r="D72" s="76" t="s">
        <v>233</v>
      </c>
      <c r="E72" s="76" t="s">
        <v>398</v>
      </c>
      <c r="F72" s="83">
        <v>7.9</v>
      </c>
      <c r="G72" s="83" t="s">
        <v>308</v>
      </c>
      <c r="H72" s="83">
        <v>7.9</v>
      </c>
      <c r="I72" s="83">
        <v>7.7</v>
      </c>
      <c r="J72" s="83">
        <v>7.5</v>
      </c>
      <c r="K72" s="83">
        <v>7.3</v>
      </c>
      <c r="L72" s="83">
        <v>7.1</v>
      </c>
      <c r="M72" s="83">
        <v>6.9</v>
      </c>
      <c r="N72" s="83">
        <v>6.7</v>
      </c>
      <c r="O72" s="83">
        <v>6.6</v>
      </c>
      <c r="P72" s="83">
        <v>6.5</v>
      </c>
      <c r="Q72" s="83">
        <v>6.5</v>
      </c>
      <c r="R72" s="83">
        <f>+Q72</f>
        <v>6.5</v>
      </c>
      <c r="S72" s="78" t="s">
        <v>94</v>
      </c>
    </row>
    <row r="73" spans="1:19" ht="102" x14ac:dyDescent="0.25">
      <c r="A73" s="171"/>
      <c r="B73" s="76" t="s">
        <v>399</v>
      </c>
      <c r="C73" s="76" t="s">
        <v>160</v>
      </c>
      <c r="D73" s="76" t="s">
        <v>234</v>
      </c>
      <c r="E73" s="76" t="s">
        <v>400</v>
      </c>
      <c r="F73" s="84">
        <v>0</v>
      </c>
      <c r="G73" s="84" t="s">
        <v>312</v>
      </c>
      <c r="H73" s="84">
        <v>0</v>
      </c>
      <c r="I73" s="84">
        <v>1</v>
      </c>
      <c r="J73" s="84">
        <v>1</v>
      </c>
      <c r="K73" s="84">
        <v>2</v>
      </c>
      <c r="L73" s="84">
        <v>2</v>
      </c>
      <c r="M73" s="84">
        <v>3</v>
      </c>
      <c r="N73" s="84">
        <v>3</v>
      </c>
      <c r="O73" s="84">
        <v>0</v>
      </c>
      <c r="P73" s="84">
        <v>0</v>
      </c>
      <c r="Q73" s="84">
        <v>0</v>
      </c>
      <c r="R73" s="84">
        <f>+N73</f>
        <v>3</v>
      </c>
      <c r="S73" s="78" t="s">
        <v>94</v>
      </c>
    </row>
    <row r="74" spans="1:19" ht="140.25" x14ac:dyDescent="0.25">
      <c r="A74" s="171"/>
      <c r="B74" s="76" t="s">
        <v>401</v>
      </c>
      <c r="C74" s="76" t="s">
        <v>162</v>
      </c>
      <c r="D74" s="76" t="s">
        <v>235</v>
      </c>
      <c r="E74" s="76" t="s">
        <v>402</v>
      </c>
      <c r="F74" s="77">
        <v>0.4</v>
      </c>
      <c r="G74" s="77" t="s">
        <v>308</v>
      </c>
      <c r="H74" s="77">
        <v>0.8</v>
      </c>
      <c r="I74" s="77">
        <v>0.8</v>
      </c>
      <c r="J74" s="77">
        <v>0.8</v>
      </c>
      <c r="K74" s="77">
        <v>0.8</v>
      </c>
      <c r="L74" s="77">
        <v>0.8</v>
      </c>
      <c r="M74" s="77">
        <v>0.8</v>
      </c>
      <c r="N74" s="77">
        <v>0.8</v>
      </c>
      <c r="O74" s="77">
        <v>0.8</v>
      </c>
      <c r="P74" s="77">
        <v>0.8</v>
      </c>
      <c r="Q74" s="77">
        <v>0.8</v>
      </c>
      <c r="R74" s="77">
        <f t="shared" ref="R74:R79" si="1">+Q74</f>
        <v>0.8</v>
      </c>
      <c r="S74" s="78" t="s">
        <v>94</v>
      </c>
    </row>
    <row r="75" spans="1:19" ht="114.75" x14ac:dyDescent="0.25">
      <c r="A75" s="171"/>
      <c r="B75" s="174" t="s">
        <v>403</v>
      </c>
      <c r="C75" s="174" t="s">
        <v>164</v>
      </c>
      <c r="D75" s="76" t="s">
        <v>236</v>
      </c>
      <c r="E75" s="76" t="s">
        <v>404</v>
      </c>
      <c r="F75" s="77">
        <v>0.60299999999999998</v>
      </c>
      <c r="G75" s="77" t="s">
        <v>308</v>
      </c>
      <c r="H75" s="77">
        <v>0.63</v>
      </c>
      <c r="I75" s="77">
        <v>0.67</v>
      </c>
      <c r="J75" s="77">
        <v>0.71000000000000008</v>
      </c>
      <c r="K75" s="77">
        <v>0.75000000000000011</v>
      </c>
      <c r="L75" s="77">
        <v>0.79000000000000015</v>
      </c>
      <c r="M75" s="77">
        <v>0.83000000000000018</v>
      </c>
      <c r="N75" s="77">
        <v>0.87000000000000022</v>
      </c>
      <c r="O75" s="77">
        <v>0.9</v>
      </c>
      <c r="P75" s="77">
        <v>0.9</v>
      </c>
      <c r="Q75" s="77">
        <v>0.9</v>
      </c>
      <c r="R75" s="77">
        <f t="shared" si="1"/>
        <v>0.9</v>
      </c>
      <c r="S75" s="78" t="s">
        <v>94</v>
      </c>
    </row>
    <row r="76" spans="1:19" ht="166.5" thickBot="1" x14ac:dyDescent="0.3">
      <c r="A76" s="172"/>
      <c r="B76" s="175"/>
      <c r="C76" s="175"/>
      <c r="D76" s="85" t="s">
        <v>237</v>
      </c>
      <c r="E76" s="76" t="s">
        <v>405</v>
      </c>
      <c r="F76" s="86">
        <v>0.9</v>
      </c>
      <c r="G76" s="86" t="s">
        <v>308</v>
      </c>
      <c r="H76" s="86">
        <v>0.9</v>
      </c>
      <c r="I76" s="86">
        <v>0.9</v>
      </c>
      <c r="J76" s="86">
        <v>0.9</v>
      </c>
      <c r="K76" s="86">
        <v>0.9</v>
      </c>
      <c r="L76" s="86">
        <v>0.9</v>
      </c>
      <c r="M76" s="86">
        <v>0.9</v>
      </c>
      <c r="N76" s="86">
        <v>0.9</v>
      </c>
      <c r="O76" s="86">
        <v>0.9</v>
      </c>
      <c r="P76" s="86">
        <v>0.9</v>
      </c>
      <c r="Q76" s="86">
        <v>0.9</v>
      </c>
      <c r="R76" s="86">
        <f t="shared" si="1"/>
        <v>0.9</v>
      </c>
      <c r="S76" s="87" t="s">
        <v>94</v>
      </c>
    </row>
    <row r="77" spans="1:19" ht="153.75" thickTop="1" x14ac:dyDescent="0.25">
      <c r="A77" s="179" t="s">
        <v>406</v>
      </c>
      <c r="B77" s="88" t="s">
        <v>407</v>
      </c>
      <c r="C77" s="88" t="s">
        <v>166</v>
      </c>
      <c r="D77" s="88" t="s">
        <v>238</v>
      </c>
      <c r="E77" s="88" t="s">
        <v>408</v>
      </c>
      <c r="F77" s="89">
        <v>0.63900000000000001</v>
      </c>
      <c r="G77" s="89" t="s">
        <v>308</v>
      </c>
      <c r="H77" s="89">
        <v>0.63900000000000001</v>
      </c>
      <c r="I77" s="89">
        <v>0.66900000000000004</v>
      </c>
      <c r="J77" s="89">
        <v>0.69900000000000007</v>
      </c>
      <c r="K77" s="89">
        <v>0.72900000000000009</v>
      </c>
      <c r="L77" s="89">
        <v>0.75900000000000012</v>
      </c>
      <c r="M77" s="89">
        <v>0.78900000000000015</v>
      </c>
      <c r="N77" s="89">
        <v>0.81900000000000017</v>
      </c>
      <c r="O77" s="89">
        <v>0.8490000000000002</v>
      </c>
      <c r="P77" s="89">
        <v>0.87900000000000023</v>
      </c>
      <c r="Q77" s="89">
        <v>0.90900000000000025</v>
      </c>
      <c r="R77" s="89">
        <f t="shared" si="1"/>
        <v>0.90900000000000025</v>
      </c>
      <c r="S77" s="90" t="s">
        <v>66</v>
      </c>
    </row>
    <row r="78" spans="1:19" ht="165.75" x14ac:dyDescent="0.25">
      <c r="A78" s="180"/>
      <c r="B78" s="169" t="s">
        <v>409</v>
      </c>
      <c r="C78" s="91" t="s">
        <v>168</v>
      </c>
      <c r="D78" s="91" t="s">
        <v>239</v>
      </c>
      <c r="E78" s="91" t="s">
        <v>410</v>
      </c>
      <c r="F78" s="92">
        <v>0.64800000000000002</v>
      </c>
      <c r="G78" s="92" t="s">
        <v>312</v>
      </c>
      <c r="H78" s="92">
        <v>0.64800000000000002</v>
      </c>
      <c r="I78" s="92">
        <v>0.69800000000000006</v>
      </c>
      <c r="J78" s="92">
        <v>0.74800000000000011</v>
      </c>
      <c r="K78" s="92">
        <v>0.79800000000000015</v>
      </c>
      <c r="L78" s="92">
        <v>0.8480000000000002</v>
      </c>
      <c r="M78" s="92">
        <v>0.89800000000000024</v>
      </c>
      <c r="N78" s="92">
        <v>0.95</v>
      </c>
      <c r="O78" s="92">
        <v>0.95</v>
      </c>
      <c r="P78" s="92">
        <v>0.95</v>
      </c>
      <c r="Q78" s="92">
        <v>0.95</v>
      </c>
      <c r="R78" s="92">
        <f t="shared" si="1"/>
        <v>0.95</v>
      </c>
      <c r="S78" s="93" t="s">
        <v>65</v>
      </c>
    </row>
    <row r="79" spans="1:19" ht="153" x14ac:dyDescent="0.25">
      <c r="A79" s="180"/>
      <c r="B79" s="169"/>
      <c r="C79" s="169" t="s">
        <v>170</v>
      </c>
      <c r="D79" s="91" t="s">
        <v>240</v>
      </c>
      <c r="E79" s="91" t="s">
        <v>411</v>
      </c>
      <c r="F79" s="94">
        <v>0</v>
      </c>
      <c r="G79" s="95" t="s">
        <v>312</v>
      </c>
      <c r="H79" s="94">
        <v>0</v>
      </c>
      <c r="I79" s="94">
        <v>0.3</v>
      </c>
      <c r="J79" s="94">
        <v>0.5</v>
      </c>
      <c r="K79" s="94">
        <v>0.55000000000000004</v>
      </c>
      <c r="L79" s="94">
        <v>0.8</v>
      </c>
      <c r="M79" s="94">
        <v>0.9</v>
      </c>
      <c r="N79" s="94">
        <v>0.95</v>
      </c>
      <c r="O79" s="94">
        <v>1</v>
      </c>
      <c r="P79" s="94">
        <v>1</v>
      </c>
      <c r="Q79" s="94">
        <v>1</v>
      </c>
      <c r="R79" s="94">
        <f t="shared" si="1"/>
        <v>1</v>
      </c>
      <c r="S79" s="93" t="s">
        <v>65</v>
      </c>
    </row>
    <row r="80" spans="1:19" ht="102" x14ac:dyDescent="0.25">
      <c r="A80" s="180"/>
      <c r="B80" s="169"/>
      <c r="C80" s="169"/>
      <c r="D80" s="91" t="s">
        <v>241</v>
      </c>
      <c r="E80" s="91" t="s">
        <v>412</v>
      </c>
      <c r="F80" s="96">
        <v>0</v>
      </c>
      <c r="G80" s="96" t="s">
        <v>308</v>
      </c>
      <c r="H80" s="96">
        <v>0</v>
      </c>
      <c r="I80" s="96">
        <v>1</v>
      </c>
      <c r="J80" s="96">
        <v>0</v>
      </c>
      <c r="K80" s="96">
        <v>0</v>
      </c>
      <c r="L80" s="96">
        <v>1</v>
      </c>
      <c r="M80" s="96">
        <v>0</v>
      </c>
      <c r="N80" s="96">
        <v>0</v>
      </c>
      <c r="O80" s="96">
        <v>1</v>
      </c>
      <c r="P80" s="96">
        <v>0</v>
      </c>
      <c r="Q80" s="96">
        <v>0</v>
      </c>
      <c r="R80" s="96">
        <f>SUM(H80:Q80)</f>
        <v>3</v>
      </c>
      <c r="S80" s="93" t="s">
        <v>65</v>
      </c>
    </row>
    <row r="81" spans="1:19" ht="127.5" x14ac:dyDescent="0.25">
      <c r="A81" s="180"/>
      <c r="B81" s="169"/>
      <c r="C81" s="169"/>
      <c r="D81" s="91" t="s">
        <v>242</v>
      </c>
      <c r="E81" s="91" t="s">
        <v>413</v>
      </c>
      <c r="F81" s="94">
        <v>0</v>
      </c>
      <c r="G81" s="95" t="s">
        <v>312</v>
      </c>
      <c r="H81" s="94">
        <v>0.6</v>
      </c>
      <c r="I81" s="94">
        <v>0.65</v>
      </c>
      <c r="J81" s="94">
        <v>0.7</v>
      </c>
      <c r="K81" s="94">
        <v>0.8</v>
      </c>
      <c r="L81" s="94">
        <v>0.9</v>
      </c>
      <c r="M81" s="94">
        <v>0.95</v>
      </c>
      <c r="N81" s="94">
        <v>1</v>
      </c>
      <c r="O81" s="94">
        <v>1</v>
      </c>
      <c r="P81" s="94">
        <v>1</v>
      </c>
      <c r="Q81" s="94">
        <v>1</v>
      </c>
      <c r="R81" s="94">
        <f>+Q81</f>
        <v>1</v>
      </c>
      <c r="S81" s="93" t="s">
        <v>65</v>
      </c>
    </row>
    <row r="82" spans="1:19" ht="102" x14ac:dyDescent="0.25">
      <c r="A82" s="180"/>
      <c r="B82" s="169" t="s">
        <v>414</v>
      </c>
      <c r="C82" s="169" t="s">
        <v>172</v>
      </c>
      <c r="D82" s="91" t="s">
        <v>243</v>
      </c>
      <c r="E82" s="91" t="s">
        <v>415</v>
      </c>
      <c r="F82" s="95">
        <v>1</v>
      </c>
      <c r="G82" s="95" t="s">
        <v>308</v>
      </c>
      <c r="H82" s="95">
        <v>0</v>
      </c>
      <c r="I82" s="95">
        <v>1</v>
      </c>
      <c r="J82" s="95">
        <v>0</v>
      </c>
      <c r="K82" s="95">
        <v>1</v>
      </c>
      <c r="L82" s="95">
        <v>0</v>
      </c>
      <c r="M82" s="95">
        <v>0</v>
      </c>
      <c r="N82" s="95">
        <v>1</v>
      </c>
      <c r="O82" s="95">
        <v>0</v>
      </c>
      <c r="P82" s="95">
        <v>0</v>
      </c>
      <c r="Q82" s="95">
        <v>1</v>
      </c>
      <c r="R82" s="96">
        <f>SUM(H82:Q82)</f>
        <v>4</v>
      </c>
      <c r="S82" s="93" t="s">
        <v>416</v>
      </c>
    </row>
    <row r="83" spans="1:19" ht="102" x14ac:dyDescent="0.25">
      <c r="A83" s="180"/>
      <c r="B83" s="169"/>
      <c r="C83" s="169"/>
      <c r="D83" s="91" t="s">
        <v>244</v>
      </c>
      <c r="E83" s="91" t="s">
        <v>417</v>
      </c>
      <c r="F83" s="95">
        <v>0</v>
      </c>
      <c r="G83" s="95" t="s">
        <v>308</v>
      </c>
      <c r="H83" s="95">
        <v>0</v>
      </c>
      <c r="I83" s="95">
        <v>0</v>
      </c>
      <c r="J83" s="95">
        <v>0</v>
      </c>
      <c r="K83" s="95">
        <v>1</v>
      </c>
      <c r="L83" s="95">
        <v>0</v>
      </c>
      <c r="M83" s="95">
        <v>0</v>
      </c>
      <c r="N83" s="95">
        <v>1</v>
      </c>
      <c r="O83" s="95">
        <v>0</v>
      </c>
      <c r="P83" s="95">
        <v>0</v>
      </c>
      <c r="Q83" s="95">
        <v>0</v>
      </c>
      <c r="R83" s="96">
        <f>SUM(H83:Q83)</f>
        <v>2</v>
      </c>
      <c r="S83" s="93" t="s">
        <v>416</v>
      </c>
    </row>
    <row r="84" spans="1:19" ht="102" x14ac:dyDescent="0.25">
      <c r="A84" s="180"/>
      <c r="B84" s="169"/>
      <c r="C84" s="169"/>
      <c r="D84" s="91" t="s">
        <v>245</v>
      </c>
      <c r="E84" s="91" t="s">
        <v>417</v>
      </c>
      <c r="F84" s="95">
        <v>0</v>
      </c>
      <c r="G84" s="95" t="s">
        <v>308</v>
      </c>
      <c r="H84" s="95">
        <v>0</v>
      </c>
      <c r="I84" s="95">
        <v>0</v>
      </c>
      <c r="J84" s="95">
        <v>0</v>
      </c>
      <c r="K84" s="95">
        <v>1</v>
      </c>
      <c r="L84" s="95">
        <v>0</v>
      </c>
      <c r="M84" s="95">
        <v>0</v>
      </c>
      <c r="N84" s="95">
        <v>1</v>
      </c>
      <c r="O84" s="95">
        <v>0</v>
      </c>
      <c r="P84" s="95">
        <v>0</v>
      </c>
      <c r="Q84" s="95">
        <v>0</v>
      </c>
      <c r="R84" s="96">
        <f>SUM(H84:Q84)</f>
        <v>2</v>
      </c>
      <c r="S84" s="93" t="s">
        <v>416</v>
      </c>
    </row>
    <row r="85" spans="1:19" ht="89.25" x14ac:dyDescent="0.25">
      <c r="A85" s="180"/>
      <c r="B85" s="169"/>
      <c r="C85" s="91" t="s">
        <v>174</v>
      </c>
      <c r="D85" s="91" t="s">
        <v>246</v>
      </c>
      <c r="E85" s="91" t="s">
        <v>418</v>
      </c>
      <c r="F85" s="94">
        <v>0</v>
      </c>
      <c r="G85" s="95" t="s">
        <v>312</v>
      </c>
      <c r="H85" s="94">
        <v>0</v>
      </c>
      <c r="I85" s="94">
        <v>0</v>
      </c>
      <c r="J85" s="94">
        <v>0.3</v>
      </c>
      <c r="K85" s="94">
        <v>0.6</v>
      </c>
      <c r="L85" s="94">
        <v>0.8</v>
      </c>
      <c r="M85" s="94">
        <v>1</v>
      </c>
      <c r="N85" s="94">
        <v>1</v>
      </c>
      <c r="O85" s="94">
        <v>1</v>
      </c>
      <c r="P85" s="94">
        <v>1</v>
      </c>
      <c r="Q85" s="94">
        <v>1</v>
      </c>
      <c r="R85" s="94">
        <f t="shared" ref="R85:R93" si="2">+Q85</f>
        <v>1</v>
      </c>
      <c r="S85" s="93" t="s">
        <v>416</v>
      </c>
    </row>
    <row r="86" spans="1:19" ht="89.25" x14ac:dyDescent="0.25">
      <c r="A86" s="180"/>
      <c r="B86" s="169"/>
      <c r="C86" s="91" t="s">
        <v>176</v>
      </c>
      <c r="D86" s="91" t="s">
        <v>247</v>
      </c>
      <c r="E86" s="91" t="s">
        <v>418</v>
      </c>
      <c r="F86" s="94">
        <v>0</v>
      </c>
      <c r="G86" s="95" t="s">
        <v>312</v>
      </c>
      <c r="H86" s="94">
        <v>0</v>
      </c>
      <c r="I86" s="94">
        <v>0.3</v>
      </c>
      <c r="J86" s="94">
        <v>0.6</v>
      </c>
      <c r="K86" s="94">
        <v>0.9</v>
      </c>
      <c r="L86" s="94">
        <v>1</v>
      </c>
      <c r="M86" s="94">
        <v>1</v>
      </c>
      <c r="N86" s="94">
        <v>1</v>
      </c>
      <c r="O86" s="94">
        <v>1</v>
      </c>
      <c r="P86" s="94">
        <v>1</v>
      </c>
      <c r="Q86" s="94">
        <v>1</v>
      </c>
      <c r="R86" s="94">
        <f t="shared" si="2"/>
        <v>1</v>
      </c>
      <c r="S86" s="93" t="s">
        <v>416</v>
      </c>
    </row>
    <row r="87" spans="1:19" ht="153" x14ac:dyDescent="0.25">
      <c r="A87" s="180"/>
      <c r="B87" s="167" t="s">
        <v>419</v>
      </c>
      <c r="C87" s="167" t="s">
        <v>178</v>
      </c>
      <c r="D87" s="91" t="s">
        <v>248</v>
      </c>
      <c r="E87" s="91" t="s">
        <v>420</v>
      </c>
      <c r="F87" s="94">
        <v>0.33</v>
      </c>
      <c r="G87" s="95" t="s">
        <v>312</v>
      </c>
      <c r="H87" s="94">
        <v>0.33</v>
      </c>
      <c r="I87" s="94">
        <v>1</v>
      </c>
      <c r="J87" s="94">
        <v>1</v>
      </c>
      <c r="K87" s="94">
        <v>1</v>
      </c>
      <c r="L87" s="94">
        <v>1</v>
      </c>
      <c r="M87" s="94">
        <v>1</v>
      </c>
      <c r="N87" s="94">
        <v>1</v>
      </c>
      <c r="O87" s="94">
        <v>1</v>
      </c>
      <c r="P87" s="94">
        <v>1</v>
      </c>
      <c r="Q87" s="94">
        <v>1</v>
      </c>
      <c r="R87" s="94">
        <f t="shared" si="2"/>
        <v>1</v>
      </c>
      <c r="S87" s="93" t="s">
        <v>421</v>
      </c>
    </row>
    <row r="88" spans="1:19" ht="127.5" x14ac:dyDescent="0.25">
      <c r="A88" s="180"/>
      <c r="B88" s="168"/>
      <c r="C88" s="168"/>
      <c r="D88" s="91" t="s">
        <v>249</v>
      </c>
      <c r="E88" s="91" t="s">
        <v>422</v>
      </c>
      <c r="F88" s="94">
        <v>0</v>
      </c>
      <c r="G88" s="95" t="s">
        <v>312</v>
      </c>
      <c r="H88" s="94">
        <v>0</v>
      </c>
      <c r="I88" s="94">
        <v>0.3</v>
      </c>
      <c r="J88" s="94">
        <v>0.5</v>
      </c>
      <c r="K88" s="94">
        <v>0.7</v>
      </c>
      <c r="L88" s="94">
        <v>1</v>
      </c>
      <c r="M88" s="94">
        <v>1</v>
      </c>
      <c r="N88" s="94">
        <v>1</v>
      </c>
      <c r="O88" s="94">
        <v>1</v>
      </c>
      <c r="P88" s="94">
        <v>1</v>
      </c>
      <c r="Q88" s="94">
        <v>1</v>
      </c>
      <c r="R88" s="94">
        <f t="shared" si="2"/>
        <v>1</v>
      </c>
      <c r="S88" s="93" t="s">
        <v>421</v>
      </c>
    </row>
    <row r="89" spans="1:19" ht="102" x14ac:dyDescent="0.25">
      <c r="A89" s="180"/>
      <c r="B89" s="169" t="s">
        <v>423</v>
      </c>
      <c r="C89" s="91" t="s">
        <v>180</v>
      </c>
      <c r="D89" s="91" t="s">
        <v>250</v>
      </c>
      <c r="E89" s="91" t="s">
        <v>424</v>
      </c>
      <c r="F89" s="97">
        <v>0</v>
      </c>
      <c r="G89" s="95" t="s">
        <v>308</v>
      </c>
      <c r="H89" s="97">
        <v>0.8</v>
      </c>
      <c r="I89" s="97">
        <v>0.9</v>
      </c>
      <c r="J89" s="97">
        <v>0.9</v>
      </c>
      <c r="K89" s="97">
        <v>0.9</v>
      </c>
      <c r="L89" s="97">
        <v>0.9</v>
      </c>
      <c r="M89" s="97">
        <v>0.9</v>
      </c>
      <c r="N89" s="97">
        <v>0.9</v>
      </c>
      <c r="O89" s="97">
        <v>0.9</v>
      </c>
      <c r="P89" s="97">
        <v>0.9</v>
      </c>
      <c r="Q89" s="97">
        <v>0.9</v>
      </c>
      <c r="R89" s="97">
        <f t="shared" si="2"/>
        <v>0.9</v>
      </c>
      <c r="S89" s="93" t="s">
        <v>66</v>
      </c>
    </row>
    <row r="90" spans="1:19" ht="114.75" x14ac:dyDescent="0.25">
      <c r="A90" s="180"/>
      <c r="B90" s="169"/>
      <c r="C90" s="169" t="s">
        <v>182</v>
      </c>
      <c r="D90" s="91" t="s">
        <v>251</v>
      </c>
      <c r="E90" s="91" t="s">
        <v>425</v>
      </c>
      <c r="F90" s="97">
        <v>0.85</v>
      </c>
      <c r="G90" s="97" t="s">
        <v>308</v>
      </c>
      <c r="H90" s="97">
        <v>0.85</v>
      </c>
      <c r="I90" s="97">
        <v>0.9</v>
      </c>
      <c r="J90" s="97">
        <v>0.95</v>
      </c>
      <c r="K90" s="97">
        <v>1</v>
      </c>
      <c r="L90" s="97">
        <v>1</v>
      </c>
      <c r="M90" s="97">
        <v>1</v>
      </c>
      <c r="N90" s="97">
        <v>1</v>
      </c>
      <c r="O90" s="97">
        <v>1</v>
      </c>
      <c r="P90" s="97">
        <v>1</v>
      </c>
      <c r="Q90" s="97">
        <v>1</v>
      </c>
      <c r="R90" s="97">
        <f t="shared" si="2"/>
        <v>1</v>
      </c>
      <c r="S90" s="93" t="s">
        <v>426</v>
      </c>
    </row>
    <row r="91" spans="1:19" ht="127.5" x14ac:dyDescent="0.25">
      <c r="A91" s="180"/>
      <c r="B91" s="169"/>
      <c r="C91" s="169"/>
      <c r="D91" s="91" t="s">
        <v>252</v>
      </c>
      <c r="E91" s="91" t="s">
        <v>427</v>
      </c>
      <c r="F91" s="98">
        <f>566+4978+1150+1599</f>
        <v>8293</v>
      </c>
      <c r="G91" s="95" t="s">
        <v>308</v>
      </c>
      <c r="H91" s="98">
        <v>8541.7900000000009</v>
      </c>
      <c r="I91" s="98">
        <v>8798.043700000002</v>
      </c>
      <c r="J91" s="98">
        <v>9061.9850110000025</v>
      </c>
      <c r="K91" s="98">
        <v>9333.8445613300028</v>
      </c>
      <c r="L91" s="98">
        <v>9613.8598981699033</v>
      </c>
      <c r="M91" s="98">
        <v>9902.2756951150004</v>
      </c>
      <c r="N91" s="98">
        <v>10199.34396596845</v>
      </c>
      <c r="O91" s="98">
        <v>10505.324284947505</v>
      </c>
      <c r="P91" s="98">
        <v>10820.48401349593</v>
      </c>
      <c r="Q91" s="98">
        <v>11145.098533900809</v>
      </c>
      <c r="R91" s="98">
        <f t="shared" si="2"/>
        <v>11145.098533900809</v>
      </c>
      <c r="S91" s="93" t="s">
        <v>426</v>
      </c>
    </row>
    <row r="92" spans="1:19" ht="127.5" x14ac:dyDescent="0.25">
      <c r="A92" s="180"/>
      <c r="B92" s="169"/>
      <c r="C92" s="169"/>
      <c r="D92" s="91" t="s">
        <v>253</v>
      </c>
      <c r="E92" s="91" t="s">
        <v>428</v>
      </c>
      <c r="F92" s="97">
        <v>0.87</v>
      </c>
      <c r="G92" s="97" t="s">
        <v>308</v>
      </c>
      <c r="H92" s="97">
        <v>0.9</v>
      </c>
      <c r="I92" s="97">
        <v>0.9</v>
      </c>
      <c r="J92" s="97">
        <v>0.9</v>
      </c>
      <c r="K92" s="97">
        <v>0.9</v>
      </c>
      <c r="L92" s="97">
        <v>0.9</v>
      </c>
      <c r="M92" s="97">
        <v>0.9</v>
      </c>
      <c r="N92" s="97">
        <v>0.9</v>
      </c>
      <c r="O92" s="97">
        <v>0.9</v>
      </c>
      <c r="P92" s="97">
        <v>0.9</v>
      </c>
      <c r="Q92" s="97">
        <v>0.9</v>
      </c>
      <c r="R92" s="97">
        <f t="shared" si="2"/>
        <v>0.9</v>
      </c>
      <c r="S92" s="93" t="s">
        <v>426</v>
      </c>
    </row>
    <row r="93" spans="1:19" ht="102.75" thickBot="1" x14ac:dyDescent="0.3">
      <c r="A93" s="181"/>
      <c r="B93" s="99" t="s">
        <v>429</v>
      </c>
      <c r="C93" s="99" t="s">
        <v>184</v>
      </c>
      <c r="D93" s="99" t="s">
        <v>254</v>
      </c>
      <c r="E93" s="99" t="s">
        <v>430</v>
      </c>
      <c r="F93" s="100">
        <v>0.65</v>
      </c>
      <c r="G93" s="101" t="s">
        <v>312</v>
      </c>
      <c r="H93" s="102">
        <v>0.65</v>
      </c>
      <c r="I93" s="102">
        <v>0.68</v>
      </c>
      <c r="J93" s="102">
        <v>0.71000000000000008</v>
      </c>
      <c r="K93" s="102">
        <v>0.7400000000000001</v>
      </c>
      <c r="L93" s="102">
        <v>0.77000000000000013</v>
      </c>
      <c r="M93" s="102">
        <v>0.80000000000000016</v>
      </c>
      <c r="N93" s="102">
        <v>0.83000000000000018</v>
      </c>
      <c r="O93" s="102">
        <v>0.86000000000000021</v>
      </c>
      <c r="P93" s="102">
        <v>0.89000000000000024</v>
      </c>
      <c r="Q93" s="102">
        <v>0.92000000000000026</v>
      </c>
      <c r="R93" s="102">
        <f t="shared" si="2"/>
        <v>0.92000000000000026</v>
      </c>
      <c r="S93" s="103" t="s">
        <v>114</v>
      </c>
    </row>
    <row r="94" spans="1:19" ht="102.75" thickTop="1" x14ac:dyDescent="0.25">
      <c r="A94" s="184" t="s">
        <v>431</v>
      </c>
      <c r="B94" s="187" t="s">
        <v>432</v>
      </c>
      <c r="C94" s="187" t="s">
        <v>186</v>
      </c>
      <c r="D94" s="104" t="s">
        <v>255</v>
      </c>
      <c r="E94" s="104" t="s">
        <v>433</v>
      </c>
      <c r="F94" s="105">
        <v>0</v>
      </c>
      <c r="G94" s="105" t="s">
        <v>308</v>
      </c>
      <c r="H94" s="105">
        <v>1</v>
      </c>
      <c r="I94" s="105">
        <v>0</v>
      </c>
      <c r="J94" s="105">
        <v>0</v>
      </c>
      <c r="K94" s="105">
        <v>0</v>
      </c>
      <c r="L94" s="105">
        <v>0</v>
      </c>
      <c r="M94" s="105">
        <v>0</v>
      </c>
      <c r="N94" s="105">
        <v>0</v>
      </c>
      <c r="O94" s="105">
        <v>0</v>
      </c>
      <c r="P94" s="105">
        <v>0</v>
      </c>
      <c r="Q94" s="105">
        <v>0</v>
      </c>
      <c r="R94" s="105">
        <f t="shared" ref="R94:R99" si="3">SUM(H94:Q94)</f>
        <v>1</v>
      </c>
      <c r="S94" s="106" t="s">
        <v>434</v>
      </c>
    </row>
    <row r="95" spans="1:19" ht="102" x14ac:dyDescent="0.25">
      <c r="A95" s="185"/>
      <c r="B95" s="178"/>
      <c r="C95" s="178"/>
      <c r="D95" s="107" t="s">
        <v>256</v>
      </c>
      <c r="E95" s="107" t="s">
        <v>433</v>
      </c>
      <c r="F95" s="108">
        <v>0</v>
      </c>
      <c r="G95" s="108" t="s">
        <v>308</v>
      </c>
      <c r="H95" s="108">
        <v>1</v>
      </c>
      <c r="I95" s="108">
        <v>0</v>
      </c>
      <c r="J95" s="108">
        <v>0</v>
      </c>
      <c r="K95" s="108">
        <v>0</v>
      </c>
      <c r="L95" s="108">
        <v>0</v>
      </c>
      <c r="M95" s="108">
        <v>0</v>
      </c>
      <c r="N95" s="108">
        <v>0</v>
      </c>
      <c r="O95" s="108">
        <v>0</v>
      </c>
      <c r="P95" s="108">
        <v>0</v>
      </c>
      <c r="Q95" s="108">
        <v>0</v>
      </c>
      <c r="R95" s="108">
        <f t="shared" si="3"/>
        <v>1</v>
      </c>
      <c r="S95" s="109" t="s">
        <v>434</v>
      </c>
    </row>
    <row r="96" spans="1:19" ht="102" x14ac:dyDescent="0.25">
      <c r="A96" s="185"/>
      <c r="B96" s="178"/>
      <c r="C96" s="178"/>
      <c r="D96" s="107" t="s">
        <v>257</v>
      </c>
      <c r="E96" s="107" t="s">
        <v>433</v>
      </c>
      <c r="F96" s="108">
        <v>0</v>
      </c>
      <c r="G96" s="108" t="s">
        <v>308</v>
      </c>
      <c r="H96" s="108">
        <v>0</v>
      </c>
      <c r="I96" s="108">
        <v>1</v>
      </c>
      <c r="J96" s="108">
        <v>0</v>
      </c>
      <c r="K96" s="108">
        <v>0</v>
      </c>
      <c r="L96" s="108">
        <v>0</v>
      </c>
      <c r="M96" s="108">
        <v>0</v>
      </c>
      <c r="N96" s="108">
        <v>0</v>
      </c>
      <c r="O96" s="108">
        <v>0</v>
      </c>
      <c r="P96" s="108">
        <v>0</v>
      </c>
      <c r="Q96" s="108">
        <v>0</v>
      </c>
      <c r="R96" s="108">
        <f t="shared" si="3"/>
        <v>1</v>
      </c>
      <c r="S96" s="109" t="s">
        <v>434</v>
      </c>
    </row>
    <row r="97" spans="1:19" ht="102" x14ac:dyDescent="0.25">
      <c r="A97" s="185"/>
      <c r="B97" s="178"/>
      <c r="C97" s="178"/>
      <c r="D97" s="107" t="s">
        <v>258</v>
      </c>
      <c r="E97" s="107" t="s">
        <v>433</v>
      </c>
      <c r="F97" s="108">
        <v>0</v>
      </c>
      <c r="G97" s="108" t="s">
        <v>308</v>
      </c>
      <c r="H97" s="108">
        <v>1</v>
      </c>
      <c r="I97" s="108">
        <v>0</v>
      </c>
      <c r="J97" s="108">
        <v>0</v>
      </c>
      <c r="K97" s="108">
        <v>0</v>
      </c>
      <c r="L97" s="108">
        <v>0</v>
      </c>
      <c r="M97" s="108">
        <v>0</v>
      </c>
      <c r="N97" s="108">
        <v>0</v>
      </c>
      <c r="O97" s="108">
        <v>0</v>
      </c>
      <c r="P97" s="108">
        <v>0</v>
      </c>
      <c r="Q97" s="108">
        <v>0</v>
      </c>
      <c r="R97" s="108">
        <f t="shared" si="3"/>
        <v>1</v>
      </c>
      <c r="S97" s="109" t="s">
        <v>434</v>
      </c>
    </row>
    <row r="98" spans="1:19" ht="102" x14ac:dyDescent="0.25">
      <c r="A98" s="185"/>
      <c r="B98" s="178"/>
      <c r="C98" s="178"/>
      <c r="D98" s="107" t="s">
        <v>259</v>
      </c>
      <c r="E98" s="107" t="s">
        <v>435</v>
      </c>
      <c r="F98" s="108">
        <v>0</v>
      </c>
      <c r="G98" s="108" t="s">
        <v>308</v>
      </c>
      <c r="H98" s="108">
        <v>0</v>
      </c>
      <c r="I98" s="108">
        <v>1</v>
      </c>
      <c r="J98" s="108">
        <v>0</v>
      </c>
      <c r="K98" s="108">
        <v>0</v>
      </c>
      <c r="L98" s="108">
        <v>0</v>
      </c>
      <c r="M98" s="108">
        <v>0</v>
      </c>
      <c r="N98" s="108">
        <v>0</v>
      </c>
      <c r="O98" s="108">
        <v>0</v>
      </c>
      <c r="P98" s="108">
        <v>0</v>
      </c>
      <c r="Q98" s="108">
        <v>0</v>
      </c>
      <c r="R98" s="108">
        <f t="shared" si="3"/>
        <v>1</v>
      </c>
      <c r="S98" s="109" t="s">
        <v>434</v>
      </c>
    </row>
    <row r="99" spans="1:19" ht="102" x14ac:dyDescent="0.25">
      <c r="A99" s="185"/>
      <c r="B99" s="178"/>
      <c r="C99" s="178"/>
      <c r="D99" s="107" t="s">
        <v>260</v>
      </c>
      <c r="E99" s="107" t="s">
        <v>436</v>
      </c>
      <c r="F99" s="108">
        <v>0</v>
      </c>
      <c r="G99" s="108" t="s">
        <v>308</v>
      </c>
      <c r="H99" s="108">
        <v>0</v>
      </c>
      <c r="I99" s="108">
        <v>1</v>
      </c>
      <c r="J99" s="108">
        <v>0</v>
      </c>
      <c r="K99" s="108">
        <v>0</v>
      </c>
      <c r="L99" s="108">
        <v>0</v>
      </c>
      <c r="M99" s="108">
        <v>0</v>
      </c>
      <c r="N99" s="108">
        <v>0</v>
      </c>
      <c r="O99" s="108">
        <v>0</v>
      </c>
      <c r="P99" s="108">
        <v>0</v>
      </c>
      <c r="Q99" s="108">
        <v>0</v>
      </c>
      <c r="R99" s="108">
        <f t="shared" si="3"/>
        <v>1</v>
      </c>
      <c r="S99" s="109" t="s">
        <v>434</v>
      </c>
    </row>
    <row r="100" spans="1:19" ht="102" x14ac:dyDescent="0.25">
      <c r="A100" s="185"/>
      <c r="B100" s="178"/>
      <c r="C100" s="110" t="s">
        <v>188</v>
      </c>
      <c r="D100" s="107" t="s">
        <v>261</v>
      </c>
      <c r="E100" s="107" t="s">
        <v>437</v>
      </c>
      <c r="F100" s="111">
        <v>0</v>
      </c>
      <c r="G100" s="111" t="s">
        <v>308</v>
      </c>
      <c r="H100" s="111">
        <v>0.7</v>
      </c>
      <c r="I100" s="111">
        <v>0.9</v>
      </c>
      <c r="J100" s="111">
        <v>0.9</v>
      </c>
      <c r="K100" s="111">
        <v>0.9</v>
      </c>
      <c r="L100" s="111">
        <v>0.9</v>
      </c>
      <c r="M100" s="111">
        <v>0.9</v>
      </c>
      <c r="N100" s="111">
        <v>0.9</v>
      </c>
      <c r="O100" s="111">
        <v>0.9</v>
      </c>
      <c r="P100" s="111">
        <v>0.9</v>
      </c>
      <c r="Q100" s="111">
        <v>0.9</v>
      </c>
      <c r="R100" s="111">
        <f>+Q100</f>
        <v>0.9</v>
      </c>
      <c r="S100" s="109" t="s">
        <v>434</v>
      </c>
    </row>
    <row r="101" spans="1:19" ht="153" x14ac:dyDescent="0.25">
      <c r="A101" s="185"/>
      <c r="B101" s="178"/>
      <c r="C101" s="107" t="s">
        <v>190</v>
      </c>
      <c r="D101" s="107" t="s">
        <v>262</v>
      </c>
      <c r="E101" s="107" t="s">
        <v>438</v>
      </c>
      <c r="F101" s="108">
        <v>0</v>
      </c>
      <c r="G101" s="108" t="s">
        <v>308</v>
      </c>
      <c r="H101" s="108">
        <v>2</v>
      </c>
      <c r="I101" s="108">
        <v>4</v>
      </c>
      <c r="J101" s="108">
        <v>4</v>
      </c>
      <c r="K101" s="108">
        <v>4</v>
      </c>
      <c r="L101" s="108">
        <v>4</v>
      </c>
      <c r="M101" s="108">
        <v>4</v>
      </c>
      <c r="N101" s="108">
        <v>4</v>
      </c>
      <c r="O101" s="108">
        <v>4</v>
      </c>
      <c r="P101" s="108">
        <v>4</v>
      </c>
      <c r="Q101" s="108">
        <v>4</v>
      </c>
      <c r="R101" s="108">
        <f>SUM(H101:Q101)</f>
        <v>38</v>
      </c>
      <c r="S101" s="109" t="s">
        <v>439</v>
      </c>
    </row>
    <row r="102" spans="1:19" ht="102" x14ac:dyDescent="0.25">
      <c r="A102" s="185"/>
      <c r="B102" s="178"/>
      <c r="C102" s="107" t="s">
        <v>192</v>
      </c>
      <c r="D102" s="107" t="s">
        <v>263</v>
      </c>
      <c r="E102" s="107" t="s">
        <v>440</v>
      </c>
      <c r="F102" s="108">
        <v>0</v>
      </c>
      <c r="G102" s="108" t="s">
        <v>308</v>
      </c>
      <c r="H102" s="108">
        <v>0</v>
      </c>
      <c r="I102" s="108">
        <v>0</v>
      </c>
      <c r="J102" s="108">
        <v>0</v>
      </c>
      <c r="K102" s="108">
        <v>0</v>
      </c>
      <c r="L102" s="108">
        <v>1</v>
      </c>
      <c r="M102" s="108">
        <v>0</v>
      </c>
      <c r="N102" s="108">
        <v>0</v>
      </c>
      <c r="O102" s="108">
        <v>0</v>
      </c>
      <c r="P102" s="108">
        <v>0</v>
      </c>
      <c r="Q102" s="108">
        <v>0</v>
      </c>
      <c r="R102" s="108">
        <f>SUM(H102:Q102)</f>
        <v>1</v>
      </c>
      <c r="S102" s="109" t="s">
        <v>434</v>
      </c>
    </row>
    <row r="103" spans="1:19" ht="102" x14ac:dyDescent="0.25">
      <c r="A103" s="185"/>
      <c r="B103" s="178"/>
      <c r="C103" s="107" t="s">
        <v>194</v>
      </c>
      <c r="D103" s="107" t="s">
        <v>264</v>
      </c>
      <c r="E103" s="107" t="s">
        <v>441</v>
      </c>
      <c r="F103" s="111">
        <v>0</v>
      </c>
      <c r="G103" s="111" t="s">
        <v>308</v>
      </c>
      <c r="H103" s="111">
        <v>0.5</v>
      </c>
      <c r="I103" s="111">
        <v>0.7</v>
      </c>
      <c r="J103" s="111">
        <v>0.8</v>
      </c>
      <c r="K103" s="111">
        <v>0.9</v>
      </c>
      <c r="L103" s="111">
        <v>0.9</v>
      </c>
      <c r="M103" s="111">
        <v>0.9</v>
      </c>
      <c r="N103" s="111">
        <v>0.9</v>
      </c>
      <c r="O103" s="111">
        <v>0.9</v>
      </c>
      <c r="P103" s="111">
        <v>0.9</v>
      </c>
      <c r="Q103" s="111">
        <v>0.9</v>
      </c>
      <c r="R103" s="111">
        <f>+Q103</f>
        <v>0.9</v>
      </c>
      <c r="S103" s="109" t="s">
        <v>434</v>
      </c>
    </row>
    <row r="104" spans="1:19" ht="102" x14ac:dyDescent="0.25">
      <c r="A104" s="185"/>
      <c r="B104" s="178"/>
      <c r="C104" s="107" t="s">
        <v>196</v>
      </c>
      <c r="D104" s="107" t="s">
        <v>265</v>
      </c>
      <c r="E104" s="107" t="s">
        <v>442</v>
      </c>
      <c r="F104" s="108">
        <v>0</v>
      </c>
      <c r="G104" s="108" t="s">
        <v>308</v>
      </c>
      <c r="H104" s="108">
        <v>0</v>
      </c>
      <c r="I104" s="108">
        <v>0</v>
      </c>
      <c r="J104" s="108">
        <v>0</v>
      </c>
      <c r="K104" s="108">
        <v>0</v>
      </c>
      <c r="L104" s="108">
        <v>1</v>
      </c>
      <c r="M104" s="108">
        <v>1</v>
      </c>
      <c r="N104" s="108">
        <v>1</v>
      </c>
      <c r="O104" s="108">
        <v>1</v>
      </c>
      <c r="P104" s="108">
        <v>1</v>
      </c>
      <c r="Q104" s="108">
        <v>1</v>
      </c>
      <c r="R104" s="108">
        <f>SUM(H104:Q104)</f>
        <v>6</v>
      </c>
      <c r="S104" s="109" t="s">
        <v>434</v>
      </c>
    </row>
    <row r="105" spans="1:19" ht="153" x14ac:dyDescent="0.25">
      <c r="A105" s="185"/>
      <c r="B105" s="178" t="s">
        <v>443</v>
      </c>
      <c r="C105" s="107" t="s">
        <v>198</v>
      </c>
      <c r="D105" s="107" t="s">
        <v>266</v>
      </c>
      <c r="E105" s="107" t="s">
        <v>444</v>
      </c>
      <c r="F105" s="112">
        <v>0</v>
      </c>
      <c r="G105" s="113" t="s">
        <v>308</v>
      </c>
      <c r="H105" s="112">
        <v>2</v>
      </c>
      <c r="I105" s="108">
        <v>4</v>
      </c>
      <c r="J105" s="108">
        <v>4</v>
      </c>
      <c r="K105" s="108">
        <v>4</v>
      </c>
      <c r="L105" s="108">
        <v>4</v>
      </c>
      <c r="M105" s="108">
        <v>4</v>
      </c>
      <c r="N105" s="108">
        <v>4</v>
      </c>
      <c r="O105" s="108">
        <v>4</v>
      </c>
      <c r="P105" s="108">
        <v>4</v>
      </c>
      <c r="Q105" s="108">
        <v>4</v>
      </c>
      <c r="R105" s="108">
        <f>SUM(H105:Q105)</f>
        <v>38</v>
      </c>
      <c r="S105" s="109" t="s">
        <v>439</v>
      </c>
    </row>
    <row r="106" spans="1:19" ht="114.75" x14ac:dyDescent="0.25">
      <c r="A106" s="185"/>
      <c r="B106" s="178"/>
      <c r="C106" s="107" t="s">
        <v>200</v>
      </c>
      <c r="D106" s="107" t="s">
        <v>267</v>
      </c>
      <c r="E106" s="107" t="s">
        <v>444</v>
      </c>
      <c r="F106" s="112">
        <v>0</v>
      </c>
      <c r="G106" s="113" t="s">
        <v>308</v>
      </c>
      <c r="H106" s="112">
        <v>1</v>
      </c>
      <c r="I106" s="112">
        <v>1</v>
      </c>
      <c r="J106" s="112">
        <v>1</v>
      </c>
      <c r="K106" s="112">
        <v>0</v>
      </c>
      <c r="L106" s="112">
        <v>0</v>
      </c>
      <c r="M106" s="112">
        <v>0</v>
      </c>
      <c r="N106" s="112">
        <v>0</v>
      </c>
      <c r="O106" s="112">
        <v>0</v>
      </c>
      <c r="P106" s="112">
        <v>0</v>
      </c>
      <c r="Q106" s="112">
        <v>0</v>
      </c>
      <c r="R106" s="108">
        <f>SUM(H106:Q106)</f>
        <v>3</v>
      </c>
      <c r="S106" s="109" t="s">
        <v>434</v>
      </c>
    </row>
    <row r="107" spans="1:19" ht="102" x14ac:dyDescent="0.25">
      <c r="A107" s="185"/>
      <c r="B107" s="182" t="s">
        <v>445</v>
      </c>
      <c r="C107" s="114" t="s">
        <v>202</v>
      </c>
      <c r="D107" s="114" t="s">
        <v>268</v>
      </c>
      <c r="E107" s="114" t="s">
        <v>446</v>
      </c>
      <c r="F107" s="115">
        <v>0</v>
      </c>
      <c r="G107" s="116" t="s">
        <v>308</v>
      </c>
      <c r="H107" s="115">
        <v>0</v>
      </c>
      <c r="I107" s="115">
        <v>1</v>
      </c>
      <c r="J107" s="115">
        <v>1</v>
      </c>
      <c r="K107" s="115">
        <v>0</v>
      </c>
      <c r="L107" s="115">
        <v>0</v>
      </c>
      <c r="M107" s="115">
        <v>0</v>
      </c>
      <c r="N107" s="115">
        <v>0</v>
      </c>
      <c r="O107" s="115">
        <v>0</v>
      </c>
      <c r="P107" s="115">
        <v>0</v>
      </c>
      <c r="Q107" s="115">
        <v>0</v>
      </c>
      <c r="R107" s="108">
        <f>SUM(H107:Q107)</f>
        <v>2</v>
      </c>
      <c r="S107" s="109" t="s">
        <v>434</v>
      </c>
    </row>
    <row r="108" spans="1:19" ht="102" x14ac:dyDescent="0.25">
      <c r="A108" s="185"/>
      <c r="B108" s="182"/>
      <c r="C108" s="114" t="s">
        <v>204</v>
      </c>
      <c r="D108" s="114" t="s">
        <v>269</v>
      </c>
      <c r="E108" s="114" t="s">
        <v>447</v>
      </c>
      <c r="F108" s="115">
        <v>0</v>
      </c>
      <c r="G108" s="116" t="s">
        <v>308</v>
      </c>
      <c r="H108" s="115">
        <v>0</v>
      </c>
      <c r="I108" s="115">
        <v>0</v>
      </c>
      <c r="J108" s="115">
        <v>6</v>
      </c>
      <c r="K108" s="115">
        <v>0</v>
      </c>
      <c r="L108" s="115">
        <v>0</v>
      </c>
      <c r="M108" s="115">
        <v>0</v>
      </c>
      <c r="N108" s="115">
        <v>0</v>
      </c>
      <c r="O108" s="115">
        <v>0</v>
      </c>
      <c r="P108" s="115">
        <v>0</v>
      </c>
      <c r="Q108" s="115">
        <v>6</v>
      </c>
      <c r="R108" s="108">
        <f>SUM(H108:Q108)</f>
        <v>12</v>
      </c>
      <c r="S108" s="109" t="s">
        <v>434</v>
      </c>
    </row>
    <row r="109" spans="1:19" ht="242.25" x14ac:dyDescent="0.25">
      <c r="A109" s="185"/>
      <c r="B109" s="178" t="s">
        <v>448</v>
      </c>
      <c r="C109" s="107" t="s">
        <v>206</v>
      </c>
      <c r="D109" s="107" t="s">
        <v>270</v>
      </c>
      <c r="E109" s="107" t="s">
        <v>449</v>
      </c>
      <c r="F109" s="111">
        <v>0</v>
      </c>
      <c r="G109" s="111" t="s">
        <v>312</v>
      </c>
      <c r="H109" s="111">
        <v>0</v>
      </c>
      <c r="I109" s="111">
        <v>0.2</v>
      </c>
      <c r="J109" s="111">
        <v>0.5</v>
      </c>
      <c r="K109" s="111">
        <v>0.8</v>
      </c>
      <c r="L109" s="111">
        <v>1</v>
      </c>
      <c r="M109" s="111">
        <v>0</v>
      </c>
      <c r="N109" s="111">
        <v>0</v>
      </c>
      <c r="O109" s="111">
        <v>0</v>
      </c>
      <c r="P109" s="111">
        <v>0</v>
      </c>
      <c r="Q109" s="111">
        <v>0</v>
      </c>
      <c r="R109" s="111">
        <f>+L109</f>
        <v>1</v>
      </c>
      <c r="S109" s="109" t="s">
        <v>434</v>
      </c>
    </row>
    <row r="110" spans="1:19" ht="102" x14ac:dyDescent="0.25">
      <c r="A110" s="185"/>
      <c r="B110" s="178"/>
      <c r="C110" s="107" t="s">
        <v>208</v>
      </c>
      <c r="D110" s="107" t="s">
        <v>271</v>
      </c>
      <c r="E110" s="107" t="s">
        <v>450</v>
      </c>
      <c r="F110" s="108">
        <v>0</v>
      </c>
      <c r="G110" s="108" t="s">
        <v>308</v>
      </c>
      <c r="H110" s="108">
        <v>2</v>
      </c>
      <c r="I110" s="108">
        <v>0</v>
      </c>
      <c r="J110" s="108">
        <v>0</v>
      </c>
      <c r="K110" s="108">
        <v>0</v>
      </c>
      <c r="L110" s="108">
        <v>1</v>
      </c>
      <c r="M110" s="108">
        <v>0</v>
      </c>
      <c r="N110" s="108">
        <v>0</v>
      </c>
      <c r="O110" s="108">
        <v>0</v>
      </c>
      <c r="P110" s="108">
        <v>0</v>
      </c>
      <c r="Q110" s="108">
        <v>0</v>
      </c>
      <c r="R110" s="108">
        <f>SUM(H110:Q110)</f>
        <v>3</v>
      </c>
      <c r="S110" s="109" t="s">
        <v>434</v>
      </c>
    </row>
    <row r="111" spans="1:19" ht="114.75" x14ac:dyDescent="0.25">
      <c r="A111" s="185"/>
      <c r="B111" s="176" t="s">
        <v>451</v>
      </c>
      <c r="C111" s="176" t="s">
        <v>210</v>
      </c>
      <c r="D111" s="114" t="s">
        <v>272</v>
      </c>
      <c r="E111" s="114" t="s">
        <v>452</v>
      </c>
      <c r="F111" s="117">
        <v>7150</v>
      </c>
      <c r="G111" s="118" t="s">
        <v>312</v>
      </c>
      <c r="H111" s="117">
        <v>7711</v>
      </c>
      <c r="I111" s="117">
        <v>7711</v>
      </c>
      <c r="J111" s="117">
        <v>7711</v>
      </c>
      <c r="K111" s="117">
        <v>7711</v>
      </c>
      <c r="L111" s="117">
        <v>7911</v>
      </c>
      <c r="M111" s="117">
        <v>7911</v>
      </c>
      <c r="N111" s="117">
        <v>7911</v>
      </c>
      <c r="O111" s="117">
        <v>7911</v>
      </c>
      <c r="P111" s="117">
        <v>8444</v>
      </c>
      <c r="Q111" s="117">
        <v>8444</v>
      </c>
      <c r="R111" s="117">
        <f>+Q111</f>
        <v>8444</v>
      </c>
      <c r="S111" s="119" t="s">
        <v>453</v>
      </c>
    </row>
    <row r="112" spans="1:19" ht="114.75" x14ac:dyDescent="0.25">
      <c r="A112" s="185"/>
      <c r="B112" s="177"/>
      <c r="C112" s="177"/>
      <c r="D112" s="114" t="s">
        <v>273</v>
      </c>
      <c r="E112" s="114" t="s">
        <v>454</v>
      </c>
      <c r="F112" s="118">
        <v>0</v>
      </c>
      <c r="G112" s="118" t="s">
        <v>312</v>
      </c>
      <c r="H112" s="118">
        <v>10</v>
      </c>
      <c r="I112" s="118">
        <v>16</v>
      </c>
      <c r="J112" s="118">
        <v>18</v>
      </c>
      <c r="K112" s="118">
        <v>18</v>
      </c>
      <c r="L112" s="118">
        <v>20</v>
      </c>
      <c r="M112" s="118">
        <v>20</v>
      </c>
      <c r="N112" s="118">
        <v>20</v>
      </c>
      <c r="O112" s="118">
        <v>20</v>
      </c>
      <c r="P112" s="118">
        <v>20</v>
      </c>
      <c r="Q112" s="118">
        <v>20</v>
      </c>
      <c r="R112" s="118">
        <f>+Q112</f>
        <v>20</v>
      </c>
      <c r="S112" s="119" t="s">
        <v>453</v>
      </c>
    </row>
    <row r="113" spans="1:19" ht="165.75" x14ac:dyDescent="0.25">
      <c r="A113" s="185"/>
      <c r="B113" s="107" t="s">
        <v>455</v>
      </c>
      <c r="C113" s="110" t="s">
        <v>212</v>
      </c>
      <c r="D113" s="107" t="s">
        <v>274</v>
      </c>
      <c r="E113" s="107" t="s">
        <v>456</v>
      </c>
      <c r="F113" s="120">
        <f>3/17</f>
        <v>0.17647058823529413</v>
      </c>
      <c r="G113" s="111" t="s">
        <v>312</v>
      </c>
      <c r="H113" s="111">
        <v>0.29411764705882354</v>
      </c>
      <c r="I113" s="111">
        <v>0.47058823529411764</v>
      </c>
      <c r="J113" s="111">
        <v>0.58823529411764708</v>
      </c>
      <c r="K113" s="111">
        <v>0.82352941176470584</v>
      </c>
      <c r="L113" s="111">
        <v>1</v>
      </c>
      <c r="M113" s="111">
        <v>1</v>
      </c>
      <c r="N113" s="111">
        <v>1</v>
      </c>
      <c r="O113" s="111">
        <v>1</v>
      </c>
      <c r="P113" s="111">
        <v>1</v>
      </c>
      <c r="Q113" s="111">
        <v>1</v>
      </c>
      <c r="R113" s="111">
        <f t="shared" ref="R113:R120" si="4">+Q113</f>
        <v>1</v>
      </c>
      <c r="S113" s="109" t="s">
        <v>457</v>
      </c>
    </row>
    <row r="114" spans="1:19" ht="191.25" x14ac:dyDescent="0.25">
      <c r="A114" s="185"/>
      <c r="B114" s="178" t="s">
        <v>458</v>
      </c>
      <c r="C114" s="178" t="s">
        <v>214</v>
      </c>
      <c r="D114" s="107" t="s">
        <v>275</v>
      </c>
      <c r="E114" s="107" t="s">
        <v>459</v>
      </c>
      <c r="F114" s="113">
        <v>205</v>
      </c>
      <c r="G114" s="108" t="s">
        <v>312</v>
      </c>
      <c r="H114" s="113">
        <v>255</v>
      </c>
      <c r="I114" s="113">
        <v>305</v>
      </c>
      <c r="J114" s="113">
        <v>355</v>
      </c>
      <c r="K114" s="113">
        <v>405</v>
      </c>
      <c r="L114" s="113">
        <v>455</v>
      </c>
      <c r="M114" s="113">
        <v>505</v>
      </c>
      <c r="N114" s="113">
        <v>555</v>
      </c>
      <c r="O114" s="113">
        <v>605</v>
      </c>
      <c r="P114" s="113">
        <v>605</v>
      </c>
      <c r="Q114" s="113">
        <v>605</v>
      </c>
      <c r="R114" s="113">
        <f t="shared" si="4"/>
        <v>605</v>
      </c>
      <c r="S114" s="109" t="s">
        <v>460</v>
      </c>
    </row>
    <row r="115" spans="1:19" ht="191.25" x14ac:dyDescent="0.25">
      <c r="A115" s="185"/>
      <c r="B115" s="178"/>
      <c r="C115" s="178"/>
      <c r="D115" s="107" t="s">
        <v>276</v>
      </c>
      <c r="E115" s="107" t="s">
        <v>461</v>
      </c>
      <c r="F115" s="111">
        <v>0.5</v>
      </c>
      <c r="G115" s="108" t="s">
        <v>312</v>
      </c>
      <c r="H115" s="111">
        <v>0.6</v>
      </c>
      <c r="I115" s="111">
        <v>0.7</v>
      </c>
      <c r="J115" s="111">
        <v>0.8</v>
      </c>
      <c r="K115" s="111">
        <v>0.8</v>
      </c>
      <c r="L115" s="111">
        <v>0.8</v>
      </c>
      <c r="M115" s="111">
        <v>0.8</v>
      </c>
      <c r="N115" s="111">
        <v>0.8</v>
      </c>
      <c r="O115" s="111">
        <v>0.8</v>
      </c>
      <c r="P115" s="111">
        <v>0.8</v>
      </c>
      <c r="Q115" s="111">
        <v>0.8</v>
      </c>
      <c r="R115" s="111">
        <f t="shared" si="4"/>
        <v>0.8</v>
      </c>
      <c r="S115" s="109" t="s">
        <v>460</v>
      </c>
    </row>
    <row r="116" spans="1:19" ht="153" x14ac:dyDescent="0.25">
      <c r="A116" s="185"/>
      <c r="B116" s="178"/>
      <c r="C116" s="107" t="s">
        <v>216</v>
      </c>
      <c r="D116" s="107" t="s">
        <v>277</v>
      </c>
      <c r="E116" s="107" t="s">
        <v>462</v>
      </c>
      <c r="F116" s="113">
        <v>2</v>
      </c>
      <c r="G116" s="108" t="s">
        <v>312</v>
      </c>
      <c r="H116" s="108">
        <v>2</v>
      </c>
      <c r="I116" s="108">
        <v>4</v>
      </c>
      <c r="J116" s="108">
        <v>6</v>
      </c>
      <c r="K116" s="108">
        <v>8</v>
      </c>
      <c r="L116" s="108">
        <v>10</v>
      </c>
      <c r="M116" s="108">
        <v>12</v>
      </c>
      <c r="N116" s="108">
        <v>14</v>
      </c>
      <c r="O116" s="108">
        <v>16</v>
      </c>
      <c r="P116" s="108">
        <v>16</v>
      </c>
      <c r="Q116" s="108">
        <v>16</v>
      </c>
      <c r="R116" s="108">
        <f t="shared" si="4"/>
        <v>16</v>
      </c>
      <c r="S116" s="109" t="s">
        <v>463</v>
      </c>
    </row>
    <row r="117" spans="1:19" ht="153" x14ac:dyDescent="0.25">
      <c r="A117" s="185"/>
      <c r="B117" s="178"/>
      <c r="C117" s="107" t="s">
        <v>218</v>
      </c>
      <c r="D117" s="107" t="s">
        <v>278</v>
      </c>
      <c r="E117" s="107" t="s">
        <v>464</v>
      </c>
      <c r="F117" s="120">
        <v>0.8</v>
      </c>
      <c r="G117" s="108" t="s">
        <v>308</v>
      </c>
      <c r="H117" s="111">
        <v>0.85</v>
      </c>
      <c r="I117" s="111">
        <v>0.95</v>
      </c>
      <c r="J117" s="111">
        <v>0.95</v>
      </c>
      <c r="K117" s="111">
        <v>0.95</v>
      </c>
      <c r="L117" s="111">
        <v>0.95</v>
      </c>
      <c r="M117" s="111">
        <v>0.95</v>
      </c>
      <c r="N117" s="111">
        <v>0.95</v>
      </c>
      <c r="O117" s="111">
        <v>0.95</v>
      </c>
      <c r="P117" s="111">
        <v>0.95</v>
      </c>
      <c r="Q117" s="111">
        <v>0.95</v>
      </c>
      <c r="R117" s="111">
        <f t="shared" si="4"/>
        <v>0.95</v>
      </c>
      <c r="S117" s="109" t="s">
        <v>465</v>
      </c>
    </row>
    <row r="118" spans="1:19" ht="191.25" x14ac:dyDescent="0.25">
      <c r="A118" s="185"/>
      <c r="B118" s="178"/>
      <c r="C118" s="107" t="s">
        <v>220</v>
      </c>
      <c r="D118" s="107" t="s">
        <v>279</v>
      </c>
      <c r="E118" s="107" t="s">
        <v>466</v>
      </c>
      <c r="F118" s="120">
        <v>0</v>
      </c>
      <c r="G118" s="111" t="s">
        <v>312</v>
      </c>
      <c r="H118" s="111">
        <v>0</v>
      </c>
      <c r="I118" s="111">
        <v>4.2857142857142858E-2</v>
      </c>
      <c r="J118" s="111">
        <v>8.5714285714285715E-2</v>
      </c>
      <c r="K118" s="111">
        <v>0.12857142857142856</v>
      </c>
      <c r="L118" s="111">
        <v>0.17142857142857143</v>
      </c>
      <c r="M118" s="111">
        <v>0.21428571428571427</v>
      </c>
      <c r="N118" s="111">
        <v>0.25714285714285712</v>
      </c>
      <c r="O118" s="111">
        <v>0.3</v>
      </c>
      <c r="P118" s="111">
        <v>0.3</v>
      </c>
      <c r="Q118" s="111">
        <v>0.3</v>
      </c>
      <c r="R118" s="111">
        <f t="shared" si="4"/>
        <v>0.3</v>
      </c>
      <c r="S118" s="109" t="s">
        <v>463</v>
      </c>
    </row>
    <row r="119" spans="1:19" ht="191.25" x14ac:dyDescent="0.25">
      <c r="A119" s="185"/>
      <c r="B119" s="178"/>
      <c r="C119" s="178" t="s">
        <v>222</v>
      </c>
      <c r="D119" s="107" t="s">
        <v>280</v>
      </c>
      <c r="E119" s="107" t="s">
        <v>467</v>
      </c>
      <c r="F119" s="113">
        <v>1</v>
      </c>
      <c r="G119" s="113" t="s">
        <v>312</v>
      </c>
      <c r="H119" s="113">
        <v>2</v>
      </c>
      <c r="I119" s="113">
        <v>3</v>
      </c>
      <c r="J119" s="113">
        <v>4</v>
      </c>
      <c r="K119" s="113">
        <v>5</v>
      </c>
      <c r="L119" s="113">
        <v>6</v>
      </c>
      <c r="M119" s="113">
        <v>7</v>
      </c>
      <c r="N119" s="113">
        <v>8</v>
      </c>
      <c r="O119" s="113">
        <v>9</v>
      </c>
      <c r="P119" s="113">
        <v>10</v>
      </c>
      <c r="Q119" s="113">
        <v>10</v>
      </c>
      <c r="R119" s="113">
        <f t="shared" si="4"/>
        <v>10</v>
      </c>
      <c r="S119" s="109" t="s">
        <v>460</v>
      </c>
    </row>
    <row r="120" spans="1:19" ht="191.25" x14ac:dyDescent="0.25">
      <c r="A120" s="185"/>
      <c r="B120" s="178"/>
      <c r="C120" s="178"/>
      <c r="D120" s="107" t="s">
        <v>281</v>
      </c>
      <c r="E120" s="107" t="s">
        <v>468</v>
      </c>
      <c r="F120" s="120">
        <v>0.6</v>
      </c>
      <c r="G120" s="113" t="s">
        <v>312</v>
      </c>
      <c r="H120" s="111">
        <v>0.65</v>
      </c>
      <c r="I120" s="111">
        <v>0.7</v>
      </c>
      <c r="J120" s="111">
        <v>0.75</v>
      </c>
      <c r="K120" s="111">
        <v>0.8</v>
      </c>
      <c r="L120" s="111">
        <v>0.8</v>
      </c>
      <c r="M120" s="111">
        <v>0.8</v>
      </c>
      <c r="N120" s="111">
        <v>0.8</v>
      </c>
      <c r="O120" s="111">
        <v>0.8</v>
      </c>
      <c r="P120" s="111">
        <v>0.8</v>
      </c>
      <c r="Q120" s="111">
        <v>0.8</v>
      </c>
      <c r="R120" s="111">
        <f t="shared" si="4"/>
        <v>0.8</v>
      </c>
      <c r="S120" s="109" t="s">
        <v>460</v>
      </c>
    </row>
    <row r="121" spans="1:19" ht="127.5" x14ac:dyDescent="0.25">
      <c r="A121" s="185"/>
      <c r="B121" s="178"/>
      <c r="C121" s="182" t="s">
        <v>224</v>
      </c>
      <c r="D121" s="114" t="s">
        <v>282</v>
      </c>
      <c r="E121" s="114" t="s">
        <v>469</v>
      </c>
      <c r="F121" s="116">
        <v>0</v>
      </c>
      <c r="G121" s="116" t="s">
        <v>308</v>
      </c>
      <c r="H121" s="115">
        <v>0</v>
      </c>
      <c r="I121" s="115">
        <v>1</v>
      </c>
      <c r="J121" s="115">
        <v>0</v>
      </c>
      <c r="K121" s="115">
        <v>0</v>
      </c>
      <c r="L121" s="115">
        <v>0</v>
      </c>
      <c r="M121" s="115">
        <v>0</v>
      </c>
      <c r="N121" s="115">
        <v>0</v>
      </c>
      <c r="O121" s="115">
        <v>0</v>
      </c>
      <c r="P121" s="115">
        <v>0</v>
      </c>
      <c r="Q121" s="115">
        <v>0</v>
      </c>
      <c r="R121" s="115">
        <v>1</v>
      </c>
      <c r="S121" s="109" t="s">
        <v>470</v>
      </c>
    </row>
    <row r="122" spans="1:19" ht="127.5" x14ac:dyDescent="0.25">
      <c r="A122" s="185"/>
      <c r="B122" s="178"/>
      <c r="C122" s="182"/>
      <c r="D122" s="114" t="s">
        <v>283</v>
      </c>
      <c r="E122" s="114" t="s">
        <v>471</v>
      </c>
      <c r="F122" s="116">
        <v>0</v>
      </c>
      <c r="G122" s="116" t="s">
        <v>308</v>
      </c>
      <c r="H122" s="115">
        <v>0</v>
      </c>
      <c r="I122" s="115">
        <v>56</v>
      </c>
      <c r="J122" s="115">
        <v>56</v>
      </c>
      <c r="K122" s="115">
        <v>56</v>
      </c>
      <c r="L122" s="115">
        <v>56</v>
      </c>
      <c r="M122" s="115">
        <v>56</v>
      </c>
      <c r="N122" s="115">
        <v>56</v>
      </c>
      <c r="O122" s="115">
        <v>56</v>
      </c>
      <c r="P122" s="115">
        <v>54</v>
      </c>
      <c r="Q122" s="115">
        <v>54</v>
      </c>
      <c r="R122" s="115">
        <f>SUM(H122:Q122)</f>
        <v>500</v>
      </c>
      <c r="S122" s="109" t="s">
        <v>470</v>
      </c>
    </row>
    <row r="123" spans="1:19" ht="178.5" x14ac:dyDescent="0.25">
      <c r="A123" s="185"/>
      <c r="B123" s="178" t="s">
        <v>472</v>
      </c>
      <c r="C123" s="107" t="s">
        <v>226</v>
      </c>
      <c r="D123" s="107" t="s">
        <v>284</v>
      </c>
      <c r="E123" s="107" t="s">
        <v>473</v>
      </c>
      <c r="F123" s="120">
        <v>0.5</v>
      </c>
      <c r="G123" s="111" t="s">
        <v>312</v>
      </c>
      <c r="H123" s="120">
        <v>0.57000000000000006</v>
      </c>
      <c r="I123" s="120">
        <v>0.67</v>
      </c>
      <c r="J123" s="120">
        <v>0.77</v>
      </c>
      <c r="K123" s="120">
        <v>0.87</v>
      </c>
      <c r="L123" s="120">
        <v>0.97</v>
      </c>
      <c r="M123" s="120">
        <v>1</v>
      </c>
      <c r="N123" s="120">
        <v>1</v>
      </c>
      <c r="O123" s="120">
        <v>1</v>
      </c>
      <c r="P123" s="120">
        <v>1</v>
      </c>
      <c r="Q123" s="120">
        <v>1</v>
      </c>
      <c r="R123" s="120">
        <f>+Q123</f>
        <v>1</v>
      </c>
      <c r="S123" s="109" t="s">
        <v>457</v>
      </c>
    </row>
    <row r="124" spans="1:19" ht="140.25" x14ac:dyDescent="0.25">
      <c r="A124" s="185"/>
      <c r="B124" s="178"/>
      <c r="C124" s="178" t="s">
        <v>228</v>
      </c>
      <c r="D124" s="107" t="s">
        <v>285</v>
      </c>
      <c r="E124" s="107" t="s">
        <v>474</v>
      </c>
      <c r="F124" s="113">
        <v>0</v>
      </c>
      <c r="G124" s="112" t="s">
        <v>312</v>
      </c>
      <c r="H124" s="113">
        <v>0</v>
      </c>
      <c r="I124" s="113">
        <v>1</v>
      </c>
      <c r="J124" s="113">
        <v>2</v>
      </c>
      <c r="K124" s="113">
        <v>2</v>
      </c>
      <c r="L124" s="113">
        <v>2</v>
      </c>
      <c r="M124" s="113">
        <v>2</v>
      </c>
      <c r="N124" s="113">
        <v>2</v>
      </c>
      <c r="O124" s="113">
        <v>2</v>
      </c>
      <c r="P124" s="113">
        <v>2</v>
      </c>
      <c r="Q124" s="113">
        <v>2</v>
      </c>
      <c r="R124" s="113">
        <f>+Q124</f>
        <v>2</v>
      </c>
      <c r="S124" s="109" t="s">
        <v>475</v>
      </c>
    </row>
    <row r="125" spans="1:19" ht="140.25" x14ac:dyDescent="0.25">
      <c r="A125" s="185"/>
      <c r="B125" s="178"/>
      <c r="C125" s="178"/>
      <c r="D125" s="107" t="s">
        <v>286</v>
      </c>
      <c r="E125" s="107" t="s">
        <v>476</v>
      </c>
      <c r="F125" s="111">
        <v>0</v>
      </c>
      <c r="G125" s="112" t="s">
        <v>312</v>
      </c>
      <c r="H125" s="111">
        <v>0</v>
      </c>
      <c r="I125" s="111">
        <v>1</v>
      </c>
      <c r="J125" s="111">
        <v>1</v>
      </c>
      <c r="K125" s="111">
        <v>1</v>
      </c>
      <c r="L125" s="111">
        <v>1</v>
      </c>
      <c r="M125" s="111">
        <v>1</v>
      </c>
      <c r="N125" s="111">
        <v>1</v>
      </c>
      <c r="O125" s="111">
        <v>1</v>
      </c>
      <c r="P125" s="111">
        <v>1</v>
      </c>
      <c r="Q125" s="111">
        <v>1</v>
      </c>
      <c r="R125" s="111">
        <f>+Q125</f>
        <v>1</v>
      </c>
      <c r="S125" s="109" t="s">
        <v>475</v>
      </c>
    </row>
    <row r="126" spans="1:19" ht="230.25" thickBot="1" x14ac:dyDescent="0.3">
      <c r="A126" s="186"/>
      <c r="B126" s="183"/>
      <c r="C126" s="121" t="s">
        <v>230</v>
      </c>
      <c r="D126" s="121" t="s">
        <v>287</v>
      </c>
      <c r="E126" s="121" t="s">
        <v>477</v>
      </c>
      <c r="F126" s="122">
        <v>0</v>
      </c>
      <c r="G126" s="122" t="s">
        <v>308</v>
      </c>
      <c r="H126" s="122">
        <v>5.3333333333333337E-2</v>
      </c>
      <c r="I126" s="122">
        <v>6.6666666666666666E-2</v>
      </c>
      <c r="J126" s="122">
        <v>6.6666666666666666E-2</v>
      </c>
      <c r="K126" s="122">
        <v>0.13333333333333333</v>
      </c>
      <c r="L126" s="122">
        <v>0.13333333333333333</v>
      </c>
      <c r="M126" s="122">
        <v>0.13333333333333333</v>
      </c>
      <c r="N126" s="122">
        <v>0.13333333333333333</v>
      </c>
      <c r="O126" s="122">
        <v>0.06</v>
      </c>
      <c r="P126" s="122">
        <v>5.3333333333333337E-2</v>
      </c>
      <c r="Q126" s="122">
        <v>5.3333333333333337E-2</v>
      </c>
      <c r="R126" s="122">
        <f>SUM(H126:Q126)</f>
        <v>0.88666666666666649</v>
      </c>
      <c r="S126" s="123" t="s">
        <v>478</v>
      </c>
    </row>
  </sheetData>
  <mergeCells count="62">
    <mergeCell ref="B123:B126"/>
    <mergeCell ref="C124:C125"/>
    <mergeCell ref="A94:A126"/>
    <mergeCell ref="B94:B104"/>
    <mergeCell ref="C94:C99"/>
    <mergeCell ref="B105:B106"/>
    <mergeCell ref="B107:B108"/>
    <mergeCell ref="B109:B110"/>
    <mergeCell ref="B111:B112"/>
    <mergeCell ref="C111:C112"/>
    <mergeCell ref="B114:B122"/>
    <mergeCell ref="C114:C115"/>
    <mergeCell ref="A77:A93"/>
    <mergeCell ref="B78:B81"/>
    <mergeCell ref="C79:C81"/>
    <mergeCell ref="B82:B86"/>
    <mergeCell ref="C82:C84"/>
    <mergeCell ref="B87:B88"/>
    <mergeCell ref="C119:C120"/>
    <mergeCell ref="C121:C122"/>
    <mergeCell ref="C87:C88"/>
    <mergeCell ref="B89:B92"/>
    <mergeCell ref="C90:C92"/>
    <mergeCell ref="A65:A76"/>
    <mergeCell ref="B65:B72"/>
    <mergeCell ref="C67:C68"/>
    <mergeCell ref="C70:C72"/>
    <mergeCell ref="B75:B76"/>
    <mergeCell ref="C75:C76"/>
    <mergeCell ref="A59:A64"/>
    <mergeCell ref="B59:B60"/>
    <mergeCell ref="C59:C60"/>
    <mergeCell ref="B61:B62"/>
    <mergeCell ref="C61:C62"/>
    <mergeCell ref="B63:B64"/>
    <mergeCell ref="C63:C64"/>
    <mergeCell ref="B42:B43"/>
    <mergeCell ref="A44:A58"/>
    <mergeCell ref="B44:B49"/>
    <mergeCell ref="C44:C47"/>
    <mergeCell ref="C48:C49"/>
    <mergeCell ref="B50:B52"/>
    <mergeCell ref="C50:C52"/>
    <mergeCell ref="B54:B56"/>
    <mergeCell ref="C55:C56"/>
    <mergeCell ref="B57:B58"/>
    <mergeCell ref="A2:A43"/>
    <mergeCell ref="B2:B11"/>
    <mergeCell ref="C2:C3"/>
    <mergeCell ref="C4:C5"/>
    <mergeCell ref="C6:C7"/>
    <mergeCell ref="C8:C9"/>
    <mergeCell ref="C10:C11"/>
    <mergeCell ref="B12:B16"/>
    <mergeCell ref="C13:C14"/>
    <mergeCell ref="B17:B41"/>
    <mergeCell ref="C17:C20"/>
    <mergeCell ref="C21:C22"/>
    <mergeCell ref="C23:C28"/>
    <mergeCell ref="C29:C31"/>
    <mergeCell ref="C32:C34"/>
    <mergeCell ref="C35:C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F-FOR-08 V02</vt:lpstr>
      <vt:lpstr>LISTAS</vt:lpstr>
      <vt:lpstr>PDI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</dc:creator>
  <cp:lastModifiedBy>ISER</cp:lastModifiedBy>
  <dcterms:created xsi:type="dcterms:W3CDTF">2021-02-15T21:18:18Z</dcterms:created>
  <dcterms:modified xsi:type="dcterms:W3CDTF">2022-01-18T22:18:19Z</dcterms:modified>
</cp:coreProperties>
</file>